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Q:\224000\2024-000025_Nábřežní cyklostezka část 6-úsek I._Náměšť\1. DUSP\SOUPIS PRACI\Aktual-kácení\Neoceneny SP\"/>
    </mc:Choice>
  </mc:AlternateContent>
  <bookViews>
    <workbookView xWindow="0" yWindow="0" windowWidth="0" windowHeight="0"/>
  </bookViews>
  <sheets>
    <sheet name="Rekapitulace" sheetId="7" r:id="rId1"/>
    <sheet name="000" sheetId="2" r:id="rId2"/>
    <sheet name="101" sheetId="3" r:id="rId3"/>
    <sheet name="401" sheetId="4" r:id="rId4"/>
    <sheet name="601" sheetId="5" r:id="rId5"/>
    <sheet name="801" sheetId="6" r:id="rId6"/>
  </sheets>
  <calcPr/>
</workbook>
</file>

<file path=xl/calcChain.xml><?xml version="1.0" encoding="utf-8"?>
<calcChain xmlns="http://schemas.openxmlformats.org/spreadsheetml/2006/main">
  <c i="7" l="1" r="E14"/>
  <c r="D14"/>
  <c r="C14"/>
  <c r="E13"/>
  <c r="D13"/>
  <c r="C13"/>
  <c r="E12"/>
  <c r="D12"/>
  <c r="C12"/>
  <c r="E11"/>
  <c r="D11"/>
  <c r="C11"/>
  <c r="E10"/>
  <c r="D10"/>
  <c r="C10"/>
  <c r="C7"/>
  <c r="C6"/>
  <c i="6" r="I3"/>
  <c r="I33"/>
  <c r="O34"/>
  <c r="I34"/>
  <c r="I8"/>
  <c r="O29"/>
  <c r="I29"/>
  <c r="O25"/>
  <c r="I25"/>
  <c r="O21"/>
  <c r="I21"/>
  <c r="O17"/>
  <c r="I17"/>
  <c r="O13"/>
  <c r="I13"/>
  <c r="O9"/>
  <c r="I9"/>
  <c i="5" r="I3"/>
  <c r="I28"/>
  <c r="O29"/>
  <c r="I29"/>
  <c r="I23"/>
  <c r="O24"/>
  <c r="I24"/>
  <c r="I18"/>
  <c r="O19"/>
  <c r="I19"/>
  <c r="I13"/>
  <c r="O14"/>
  <c r="I14"/>
  <c r="I8"/>
  <c r="O9"/>
  <c r="I9"/>
  <c i="4" r="I3"/>
  <c r="I8"/>
  <c r="O9"/>
  <c r="I9"/>
  <c i="3" r="I3"/>
  <c r="I84"/>
  <c r="O101"/>
  <c r="I101"/>
  <c r="O97"/>
  <c r="I97"/>
  <c r="O93"/>
  <c r="I93"/>
  <c r="O89"/>
  <c r="I89"/>
  <c r="O85"/>
  <c r="I85"/>
  <c r="I59"/>
  <c r="O80"/>
  <c r="I80"/>
  <c r="O76"/>
  <c r="I76"/>
  <c r="O72"/>
  <c r="I72"/>
  <c r="O68"/>
  <c r="I68"/>
  <c r="O64"/>
  <c r="I64"/>
  <c r="O60"/>
  <c r="I60"/>
  <c r="I50"/>
  <c r="O55"/>
  <c r="I55"/>
  <c r="O51"/>
  <c r="I51"/>
  <c r="I17"/>
  <c r="O46"/>
  <c r="I46"/>
  <c r="O42"/>
  <c r="I42"/>
  <c r="O38"/>
  <c r="I38"/>
  <c r="O34"/>
  <c r="I34"/>
  <c r="O30"/>
  <c r="I30"/>
  <c r="O26"/>
  <c r="I26"/>
  <c r="O22"/>
  <c r="I22"/>
  <c r="O18"/>
  <c r="I18"/>
  <c r="I8"/>
  <c r="O13"/>
  <c r="I13"/>
  <c r="O9"/>
  <c r="I9"/>
  <c i="2" r="I3"/>
  <c r="I8"/>
  <c r="O30"/>
  <c r="I30"/>
  <c r="O27"/>
  <c r="I27"/>
  <c r="O23"/>
  <c r="I23"/>
  <c r="O19"/>
  <c r="I19"/>
  <c r="O16"/>
  <c r="I16"/>
  <c r="O13"/>
  <c r="I13"/>
  <c r="O9"/>
  <c r="I9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<sst xmlns="http://schemas.openxmlformats.org/spreadsheetml/2006/main">
  <si>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</si>
  <si>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</si>
  <si>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</si>
  <si>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2024-000025 - NÁBŘEŽNÍ CYKLOSTEZKA - ČÁST 6, ÚSEK I., NÁMĚŠŤ NAD OSLAVOU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</si>
  <si>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</si>
  <si>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</si>
  <si>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</si>
  <si>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</si>
  <si>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</si>
  <si>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</si>
  <si>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</si>
  <si>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000</t>
  </si>
  <si>
    <t>VEDLEJŠÍ A OSTATNÍ NÁKLADY</t>
  </si>
  <si>
    <t>101</t>
  </si>
  <si>
    <t>CYKLOSTEZKA</t>
  </si>
  <si>
    <t>401</t>
  </si>
  <si>
    <t>VEŘEJNÉ OSVĚTLENÍ</t>
  </si>
  <si>
    <t>601</t>
  </si>
  <si>
    <t>OPLOCENÍ SPORTOVNÍHO AREÁLU</t>
  </si>
  <si>
    <t>801</t>
  </si>
  <si>
    <t>SADOVÉ A TERÉNNÍ ÚPRAVY</t>
  </si>
  <si>
    <t>Soupis prací objektu</t>
  </si>
  <si>
    <t>S</t>
  </si>
  <si>
    <t>Stavba:</t>
  </si>
  <si>
    <t>2024-000025</t>
  </si>
  <si>
    <t>NÁBŘEŽNÍ CYKLOSTEZKA - ČÁST 6, ÚSEK I., NÁMĚŠŤ NAD OSLAVOU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</si>
  <si>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</si>
  <si>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</si>
  <si>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</si>
  <si>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</si>
  <si>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</si>
  <si>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</si>
  <si>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</si>
  <si>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</si>
  <si>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</si>
  <si>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</si>
  <si>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</si>
  <si>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</si>
  <si>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</si>
  <si>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</si>
  <si>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</si>
  <si>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</si>
  <si>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</si>
  <si>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02720</t>
  </si>
  <si>
    <t/>
  </si>
  <si>
    <t>POMOC PRÁCE ZŘÍZ NEBO ZAJIŠŤ REGULACI A OCHRANU DOPRAVY</t>
  </si>
  <si>
    <t>KPL</t>
  </si>
  <si>
    <t>OTSKP ~ 2024</t>
  </si>
  <si>
    <t>PP</t>
  </si>
  <si>
    <t>zpracování DIO, vč. zřízení a odstranění přechodného dopravního značení
 objízdných tras, vč. projednání. Zajištění vydání všech potřebných rozhodnutí a stanovení pro přechodnou úpravu provozu na pozemních komunikacích dle zpracované projektové dokumentace a dle vyjádření dotčených orgánů;
-Soustavnou péči zhotovitele o kvalitní značení objízdných tras;
-Zabezpečení změny dopravního značení a provizorních objížděk;</t>
  </si>
  <si>
    <t>VV</t>
  </si>
  <si>
    <t>1 = 1,000 [A] _x000d_
Celkem 1 = 1,000 [B]</t>
  </si>
  <si>
    <t>TS</t>
  </si>
  <si>
    <t>zahrnuje veškeré náklady spojené s objednatelem požadovanými zařízeními</t>
  </si>
  <si>
    <t>02730</t>
  </si>
  <si>
    <t>POMOC PRÁCE ZŘÍZ NEBO ZAJIŠŤ OCHRANU INŽENÝRSKÝCH SÍTÍ</t>
  </si>
  <si>
    <t>náklady na vytyčení inženýrských sítí na staveništi</t>
  </si>
  <si>
    <t>02911</t>
  </si>
  <si>
    <t>OSTATNÍ POŽADAVKY - GEODETICKÉ ZAMĚŘENÍ</t>
  </si>
  <si>
    <t>veškerá zaměření nutná pro realizaci stavby, doložení provedených prací a doložení skutečného provedení stavby na podkladu KM
Jedná se i o zaměření skutečného provedení stavby ke kolaudaci vč. digitální podoby, vytyčení hranic pozemků a obvodu stavby, geodetické zaměření v průběhu stavby, zaměření jednotlivých vrstev a konstrukcí (určení objemu)</t>
  </si>
  <si>
    <t>02944</t>
  </si>
  <si>
    <t>OSTAT POŽADAVKY - DOKUMENTACE SKUTEČ PROVEDENÍ V DIGIT FORMĚ</t>
  </si>
  <si>
    <t>zahrnuje veškeré náklady spojené s objednatelem požadovanými pracemi</t>
  </si>
  <si>
    <t>02946</t>
  </si>
  <si>
    <t>OSTAT POŽADAVKY - FOTODOKUMENTACE</t>
  </si>
  <si>
    <t>1x závěrečná fotodokumentace na CD</t>
  </si>
  <si>
    <t>položka zahrnuje:
- fotodokumentaci zadavatelem požadovaného děje a konstrukcí v požadovaných časových intervalech
- zadavatelem specifikované výstupy (fotografie v papírovém a digitálním formátu) v požadovaném počtu</t>
  </si>
  <si>
    <t>02960</t>
  </si>
  <si>
    <t>OSTATNÍ POŽADAVKY - BOZP</t>
  </si>
  <si>
    <t>Kompletní práce související se zajištěním BOZP na stavbě – práce související s plánem BOZP</t>
  </si>
  <si>
    <t>zahrnuje veškeré náklady spojené s objednatelem požadovaným dozorem</t>
  </si>
  <si>
    <t>03100</t>
  </si>
  <si>
    <t>ZAŘÍZENÍ STAVENIŠTĚ - ZŘÍZENÍ, PROVOZ, DEMONTÁŽ</t>
  </si>
  <si>
    <t>Zahrnuje zejména náklady na:
- požadavky související s vybudováním, provozem a likvidací zařízení staveniště
- přípravu staveniště včetně zajištění přístupu pro provádění prací</t>
  </si>
  <si>
    <t>zahrnuje objednatelem povolené náklady na pořízení (event. pronájem), provozování, udržování a likvidaci zhotovitelova zařízení</t>
  </si>
  <si>
    <t>015111</t>
  </si>
  <si>
    <t xml:space="preserve">POPLATKY ZA LIKVIDACI ODPADŮ NEKONTAMINOVANÝCH - 17 05 04  VYTĚŽENÉ ZEMINY A HORNINY -  I. TŘÍDA TĚŽITELNOSTI</t>
  </si>
  <si>
    <t>T</t>
  </si>
  <si>
    <t>SANACE nevhodných zemin - čerpáno se souhlasem investora 35*1,8 = 63,000 [A] _x000d_
Celkem 63 = 63,000 [B]</t>
  </si>
  <si>
    <t>1. Položka obsahuje:
 – veškeré poplatky provozovateli skládky, recyklační linky nebo jiného zařízení na zpracování nebo likvidaci odpadů související s převzetím, uložením, zpracováním nebo likvidací odpadu
2. Položka neobsahuje:
 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541/2020 Sb., o nakládání s odpady, v platném znění.</t>
  </si>
  <si>
    <t>015140</t>
  </si>
  <si>
    <t xml:space="preserve">POPLATKY ZA LIKVIDACI ODPADŮ NEKONTAMINOVANÝCH - 17 01 01  BETON Z DEMOLIC OBJEKTŮ, ZÁKLADŮ TV</t>
  </si>
  <si>
    <t>obrubníky 0,9 = 0,900 [A] _x000d_
panely 3,12 = 3,120 [B] _x000d_
základy 4,26 = 4,260 [C] _x000d_
Celkové množství = 8,280 _x000d_
Celkem 8,28 = 8,280 [E]</t>
  </si>
  <si>
    <t>1</t>
  </si>
  <si>
    <t>Zemní práce</t>
  </si>
  <si>
    <t>11316</t>
  </si>
  <si>
    <t>ODSTRANĚNÍ KRYTU ZPEVNĚNÝCH PLOCH ZE SILNIČNÍCH DÍLCŮ</t>
  </si>
  <si>
    <t>M3</t>
  </si>
  <si>
    <t>6,5 = 6,500 [A] _x000d_
Celkem 6,5 = 6,500 [B]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</si>
  <si>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</si>
  <si>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11352</t>
  </si>
  <si>
    <t>ODSTRANĚNÍ CHODNÍKOVÝCH A SILNIČNÍCH OBRUBNÍKŮ BETONOVÝCH</t>
  </si>
  <si>
    <t>M</t>
  </si>
  <si>
    <t>6 = 6,000 [A] _x000d_
Celkem 6 = 6,000 [B]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</si>
  <si>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</si>
  <si>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12273</t>
  </si>
  <si>
    <t>ODKOPÁVKY A PROKOPÁVKY OBECNÉ TŘ. I</t>
  </si>
  <si>
    <t>dle kubaturních listů 49,5 = 49,500 [A] _x000d_
Celkem 49,5 = 49,500 [B]</t>
  </si>
  <si>
    <t xml:space="preserve"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</si>
  <si>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122736</t>
  </si>
  <si>
    <t>ODKOPÁVKY A PROKOPÁVKY OBECNÉ TŘ. I, ODVOZ DO 12KM</t>
  </si>
  <si>
    <t>SANACE nevhodných zemin - čerpáno se souhlasem investora 35 = 35,000 [A] _x000d_
Celkem 35 = 35,000 [B]</t>
  </si>
  <si>
    <t>125738</t>
  </si>
  <si>
    <t>VYKOPÁVKY ZE ZEMNÍKŮ A SKLÁDEK TŘ. I, ODVOZ DO 20KM</t>
  </si>
  <si>
    <t>zemina potřebná do násypů - dle kubaturních listů 315,85 = 315,850 [A] _x000d_
Celkem 315,85 = 315,850 [B]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</si>
  <si>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ruční vykopávky, odstranění kořenů a napadávek
- pažení, vzepření a rozepření vč. přepažování (vyjma pažení záporového a štětových stěn)
- úpravu, ochranu a očištění dna, základové spáry, stěn a svahů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práce spojené s otvírkou zemníku</t>
  </si>
  <si>
    <t>171105</t>
  </si>
  <si>
    <t>ULOŽENÍ SYPANINY DO NÁSYPŮ SE ZHUTNĚNÍM NA 102% PS</t>
  </si>
  <si>
    <t>dle kubaturních listů 365,35 = 365,350 [A] _x000d_
Celkem 365,35 = 365,350 [B]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</si>
  <si>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</si>
  <si>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17120</t>
  </si>
  <si>
    <t>ULOŽENÍ SYPANINY DO NÁSYPŮ A NA SKLÁDKY BEZ ZHUTNĚNÍ</t>
  </si>
  <si>
    <t xml:space="preserve"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</si>
  <si>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18110</t>
  </si>
  <si>
    <t>ÚPRAVA PLÁNĚ SE ZHUTNĚNÍM V HORNINĚ TŘ. I</t>
  </si>
  <si>
    <t>M2</t>
  </si>
  <si>
    <t>290+rozšíření pod obrubou203*0,15 = 320,450 [A] _x000d_
Celkem 320,45 = 320,450 [B]</t>
  </si>
  <si>
    <t>Položka zahrnuje:
- úpravu pláně včetně vyrovnání výškových rozdílů. Míru zhutnění určuje projekt.
Položka nezahrnuje:
- x</t>
  </si>
  <si>
    <t>2</t>
  </si>
  <si>
    <t>Základy</t>
  </si>
  <si>
    <t>21452</t>
  </si>
  <si>
    <t>SANAČNÍ VRSTVY Z KAMENIVA DRCENÉHO</t>
  </si>
  <si>
    <t>Položka zahrnuje:
- dodávku předepsaného kameniva
- mimostaveništní a vnitrostaveništní dopravu a jeho uložení
- není-li v zadávací dokumentaci uvedeno jinak, jedná se o nakupovaný materiál
Položka nezahrnuje:
- x</t>
  </si>
  <si>
    <t>21461B</t>
  </si>
  <si>
    <t>SEPARAČNÍ GEOTEXTILIE DO 200G/M2</t>
  </si>
  <si>
    <t>SANACE nevhodných zemin - čerpáno se souhlasem investora 45*3,5 = 157,500 [A] _x000d_
Celkem 157,5 = 157,500 [B]</t>
  </si>
  <si>
    <t>Položka zahrnuje:
- dodávku předepsané geotextilie
- úpravu, očištění a ochranu podkladu
- přichycení k podkladu, případně zatížení
- úpravy spojů a zajištění okrajů
- úpravy pro odvodnění
- nutné přesahy (nezapočítávají se do výměry)
- mimostaveništní a vnitrostaveništní dopravu
Položka nezahrnuje:
- x</t>
  </si>
  <si>
    <t>5</t>
  </si>
  <si>
    <t>Komunikace</t>
  </si>
  <si>
    <t>56333</t>
  </si>
  <si>
    <t>VOZOVKOVÉ VRSTVY ZE ŠTĚRKODRTI TL. DO 150MM</t>
  </si>
  <si>
    <t>290+2 = 292,000 [A] _x000d_
290+2+rozšíření pod obrubou203*0,15 = 322,450 [B] _x000d_
Celkové množství = 614,450 _x000d_
Celkem 614,45 = 614,450 [D]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</si>
  <si>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</si>
  <si>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572141</t>
  </si>
  <si>
    <t>INFILTRAČNÍ POSTŘIK ASFALTOVÝ DO 2,0KG/M2</t>
  </si>
  <si>
    <t>290 = 290,000 [A] _x000d_
Celkem 290 = 290,000 [B]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</si>
  <si>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</si>
  <si>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572213</t>
  </si>
  <si>
    <t>SPOJOVACÍ POSTŘIK Z EMULZE DO 0,5KG/M2</t>
  </si>
  <si>
    <t>574A33</t>
  </si>
  <si>
    <t>ASFALTOVÝ BETON PRO OBRUSNÉ VRSTVY ACO 11 TL. 40MM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</si>
  <si>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</si>
  <si>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574E46</t>
  </si>
  <si>
    <t>ASFALTOVÝ BETON PRO PODKLADNÍ VRSTVY ACP 16+, 16S TL. 50MM</t>
  </si>
  <si>
    <t>58260B</t>
  </si>
  <si>
    <t>KRYTY Z BETON DLAŽDIC SE ZÁMKEM BAREV RELIÉFNÍCH TL 80MM BEZ LOŽE</t>
  </si>
  <si>
    <t>2 = 2,000 [A] _x000d_
Celkem 2 = 2,000 [B]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</si>
  <si>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</si>
  <si>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9</t>
  </si>
  <si>
    <t>Ostatní konstrukce a práce</t>
  </si>
  <si>
    <t>914111</t>
  </si>
  <si>
    <t>DOPRAVNÍ ZNAČKY ZÁKLADNÍ VELIKOSTI OCELOVÉ NEREFLEXNÍ - DOD A MONTÁŽ</t>
  </si>
  <si>
    <t>KUS</t>
  </si>
  <si>
    <t>C9a; C9b 2 = 2,000 [A] _x000d_
Celkem 2 = 2,000 [B]</t>
  </si>
  <si>
    <t>Položka zahrnuje:
- dodávku a montáž značek v požadovaném provedení
Položka nezahrnuje:
- x</t>
  </si>
  <si>
    <t>914921</t>
  </si>
  <si>
    <t>SLOUPKY A STOJKY DOPRAVNÍCH ZNAČEK Z OCEL TRUBEK DO PATKY - DODÁVKA A MONTÁŽ</t>
  </si>
  <si>
    <t>Položka zahrnuje:
- sloupky
- upevňovací zařízení
- osazení (betonová patka, zemní práce)
Položka nezahrnuje:
- x</t>
  </si>
  <si>
    <t>915111</t>
  </si>
  <si>
    <t>VODOROVNÉ DOPRAVNÍ ZNAČENÍ BARVOU HLADKÉ - DODÁVKA A POKLÁDKA</t>
  </si>
  <si>
    <t>V2a 0,125/3/1 99,5*0,125*1/4 = 3,109 [A] _x000d_
Celkem 3,109 = 3,109 [B]</t>
  </si>
  <si>
    <t>Položka zahrnuje:
- dodání a pokládku nátěrového materiálu
- předznačení a reflexní úpravu
Položka nezahrnuje:
- x
Způsob měření:
- měří se pouze natíraná plocha</t>
  </si>
  <si>
    <t>917223</t>
  </si>
  <si>
    <t>SILNIČNÍ A CHODNÍKOVÉ OBRUBY Z BETONOVÝCH OBRUBNÍKŮ ŠÍŘ 100MM</t>
  </si>
  <si>
    <t>103+100 = 203,000 [A] _x000d_
Celkem 203 = 203,000 [B]</t>
  </si>
  <si>
    <t>Položka zahrnuje:
- dodání a pokládku betonových obrubníků o rozměrech předepsaných zadávací dokumentací
- betonové lože i boční betonovou opěrku
Položka nezahrnuje:
- x</t>
  </si>
  <si>
    <t>96615</t>
  </si>
  <si>
    <t>BOURÁNÍ KONSTRUKCÍ Z PROSTÉHO BETONU</t>
  </si>
  <si>
    <t>stáv. bet. základ 0,2*0,8*(5,4+2,5) = 1,264 [A] _x000d_
stáv. bet. základ samostatný 0,8*0,8*0,8 = 0,512 [B] _x000d_
Celkové množství = 1,776 _x000d_
Celkem 1,776 = 1,776 [D]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</si>
  <si>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</si>
  <si>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7</t>
  </si>
  <si>
    <t>Přidružená stavební výroba</t>
  </si>
  <si>
    <t>742.1</t>
  </si>
  <si>
    <t>R</t>
  </si>
  <si>
    <t>ROZVOD VEŘEJNÉHO OSVĚTLENÍ - 401</t>
  </si>
  <si>
    <t>SOUB</t>
  </si>
  <si>
    <t>podrobný soupis prací dodávek a služeb, ve kterém jsou definovány zadavatelem požadované stavební práce je zpracován v samostatném projektu v podrobnostech nezbytných pro zpracování cenové nabídky dodavatele</t>
  </si>
  <si>
    <t>stáv. oplocení 57,6 = 57,600 [A] _x000d_
Celkem 57,6 = 57,600 [B]</t>
  </si>
  <si>
    <t>27211</t>
  </si>
  <si>
    <t>ZÁKLADY Z DÍLCŮ BETONOVÝCH</t>
  </si>
  <si>
    <t>podhrabová deska (0,3*0,05*2,46)*26 = 0,959 [A] _x000d_
Celkem 0,959 = 0,959 [B]</t>
  </si>
  <si>
    <t xml:space="preserve">Položka zahrnuje:
- dodání  dílce  požadovaného  tvaru  a  vlastností,  jeho  skladování,  doprava  a  osazení  do  definitivní polohy, včetně komplexní technologie výroby a montáže dílců, ošetření a ochrana dílců,
- u dílců betonových  tuhé kovové prvky a závěsná oka,
- úpravy a zařízení pro uložení a transport dílce,
- veškeré požadované úpravy dílců, včetně doplňkových konstrukcí a vybavení,
- sestavení dílce na stavbě včetně montážních zařízení, plošin a prahů a pod.,
- výplň, těsnění a tmelení spár a spojů,
- očištění a ošetření úložných ploch,
- zednické výpomoce pro montáž dílců,
- označení dílce výrobním štítkem nebo jiným způsobem,
- úpravy dílce pro dodržení požadované přesnosti jeho osazení, včetně případných měření,
- veškerá zařízení pro zajištění stability v každém okamžiku,
- další práce dané případně specifikací k příslušnému prefabrik. dílci (úprava pohledových ploch, příp. rubových ploch, osazení měřících zařízení, zkoušení a měření dílců a pod.).
Položka  nezahrnuje:
- x</t>
  </si>
  <si>
    <t>3</t>
  </si>
  <si>
    <t>Svislé konstrukce</t>
  </si>
  <si>
    <t>33817A</t>
  </si>
  <si>
    <t xml:space="preserve">SLOUPKY OHRADNÍ A PLOTOVÉ Z DÍLCŮ KOVOVÝCH  KOTVENÉ DO PATEK NEBO BERANĚNÉ</t>
  </si>
  <si>
    <t>dle výkresové dokumentace 64*4,5kg/kus/1000 = 0,288 [A] _x000d_
Celkem 0,288 = 0,288 [B]</t>
  </si>
  <si>
    <t>Položka zahrnuje:
- dodání a osazení předepsaného sloupku včetně PKO
- případnou betonovou patku z předepsané třídy betonu
- nutné zemní práce
Položka nezahrnuje:
-x</t>
  </si>
  <si>
    <t>767912</t>
  </si>
  <si>
    <t>OPLOCENÍ Z DRÁTĚNÉHO PLETIVA POZINKOVANÉHO VYSOKOPEVNOSTNÍHO</t>
  </si>
  <si>
    <t>dle výkresové dokumnetace 66*2,2 = 145,200 [A] _x000d_
Celkem 145,2 = 145,200 [B]</t>
  </si>
  <si>
    <t>Položka zahrnuje:
- vlastní pletivo
- rámy, rošty, lišty, kování, podpěrné, závěsné, upevňovací prvky, spojovací a těsnící materiál, pomocný materiál, kompletní povrchovou úpravu.
- případně i ostnatý drát
Položka nezahrnuje:
- sloupky a vzpěry, které se vykazují v samostatných položkách 338**
- podezdívka (272**)
Způsob měření:
- uvažovaná plocha se pak vypočítává po horní hranu drátu</t>
  </si>
  <si>
    <t>966845</t>
  </si>
  <si>
    <t>ODSTRANĚNÍ OPLOCENÍ Z BETON DÍLCŮ</t>
  </si>
  <si>
    <t>oplocení z betonových desek kotvených do ocelových I nosníků 72 = 72,000 [A] _x000d_
Celkem 72 = 72,000 [B]</t>
  </si>
  <si>
    <t>Položka zahrnuje:
- kompletní bourací práce včetně odstranění základových konstrukcí a nezbytného rozsahu zemních prací,
- veškerou manipulaci s vybouranou sutí a hmotami včetně uložení na skládku,
- veškeré další práce plynoucí z technologického předpisu a z platných předpisů,
- odstranění sloupků z jiného materiálu, odstranění vrat a vrátek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</si>
  <si>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12110</t>
  </si>
  <si>
    <t>SEJMUTÍ ORNICE NEBO LESNÍ PŮDY</t>
  </si>
  <si>
    <t>sejmutí v tl. 0,2m 385*0,2 = 77,000 [A] _x000d_
Celkem 77 = 77,000 [B]</t>
  </si>
  <si>
    <t xml:space="preserve">Položka zahrnuje:
- sejmutí ornice bez ohledu na tloušťku vrstvy
-  její vodorovnou dopravu
Položka nezahrnuje:
- uložení na trvalou skládku</t>
  </si>
  <si>
    <t>18221</t>
  </si>
  <si>
    <t>ROZPROSTŘENÍ ORNICE VE SVAHU V TL DO 0,10M</t>
  </si>
  <si>
    <t>378+224+16+37 = 655,000 [A] _x000d_
Celkem 655 = 655,000 [B]</t>
  </si>
  <si>
    <t>Položka zahrnuje:
- nutné přemístění ornice z dočasných skládek vzdálených do 50m
- rozprostření ornice v předepsané tloušťce ve svahu přes 1:5
Položka nezahrnuje:
- x</t>
  </si>
  <si>
    <t>18242</t>
  </si>
  <si>
    <t>ZALOŽENÍ TRÁVNÍKU HYDROOSEVEM NA ORNICI</t>
  </si>
  <si>
    <t>Položka zahrnuje:
- dodání předepsané travní směsi, hydroosev na ornici, zalévání, první pokosení, to vše bez ohledu na sklon terénu
Položka nezahrnuje:
- x</t>
  </si>
  <si>
    <t>18481</t>
  </si>
  <si>
    <t>OCHRANA STROMŮ BEDNĚNÍM</t>
  </si>
  <si>
    <t>v prostoru staveniště 5*1,2*2,5 = 15,000 [A] _x000d_
Celkem 15 = 15,000 [B]</t>
  </si>
  <si>
    <t>Položka zahrnuje:
- veškerý materiál, výrobky a polotovary, včetně mimostaveništní a vnitrostaveništní dopravy (rovněž přesuny), včetně naložení a složení, případně s uložením
Položka nezahrnuje:
- x</t>
  </si>
  <si>
    <t>184B12</t>
  </si>
  <si>
    <t>VYSAZOVÁNÍ STROMŮ LISTNATÝCH S BALEM OBVOD KMENE DO 10CM, VÝŠ DO 1,7M</t>
  </si>
  <si>
    <t>Javor mléč 6 = 6,000 [A] _x000d_
Celkem 6 = 6,000 [B]</t>
  </si>
  <si>
    <t xml:space="preserve">Položka zahrnuje:
-  dodávku projektem předepsaných  stromů
- hloubení jamek (min. rozměry pro stromy min. 1,5 násobek balu výpěstku) s event. výměnou půdy, s hnojením anorganickým hnojivem a přídavkem organického hnojiva min. 5kg pro stromy
- zálivku, kůly, chráničky ke stromům nebo ochrana stromů nátěrem a pod.
- položka zahrnuje veškerý materiál, výrobky a polotovary, včetně mimostaveništní a vnitrostaveništní dopravy (rovněž přesuny), včetně naložení a složení, případně s uložením
Položka nezahrnuje:
- x
Způsob měření:
- obvod kmene se měří ve výšce 1,00m nad zemí.</t>
  </si>
  <si>
    <t>184B13</t>
  </si>
  <si>
    <t>VYSAZOVÁNÍ STROMŮ LISTNATÝCH S BALEM OBVOD KMENE DO 12CM, PODCHOZÍ VÝŠ MIN 2,2M</t>
  </si>
  <si>
    <t>Jeřáb obecný 1 = 1,000 [A] _x000d_
Celkem 1 = 1,000 [B]</t>
  </si>
  <si>
    <t>9375(R)</t>
  </si>
  <si>
    <t>MOBILIÁŘ - KOVOVÉ LAVIČKY</t>
  </si>
  <si>
    <t>přemístění stáv. laviček 5 = 5,000 [A] _x000d_
Celkem 5 = 5,000 [B]</t>
  </si>
  <si>
    <t>Položka zahrnuje:
- montáž, osazení a dodávku kompletního zařízení, předepsaného zadávací dokumentací (materiál uvedený v textu představuje rozhodující podíl ve výrobku)
- mimostavništní a vnitrostaveništní dopravu
- nezbytné zemní práce a základové konstrukce
- předepsanou povrchovou úpravu (nátěry a pod.)
Položka nezahrnuje:
- x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</si>
</sst>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2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5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7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4" borderId="7" xfId="0" applyNumberFormat="1" applyFill="1" applyBorder="1" applyAlignment="1" applyProtection="1">
      <alignment horizontal="center"/>
      <protection locked="0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7" xfId="0" applyBorder="1" applyAlignment="1">
      <alignment wrapText="1"/>
    </xf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LeftStyle" xfId="5"/>
    <cellStyle name="NormalBoldRightStyle" xfId="6"/>
    <cellStyle name="StavbaRozpocetHeaderStyle" xfId="7"/>
    <cellStyle name="NadpisStrukturyStyle" xfId="8"/>
    <cellStyle name="StavebniDilStyle" xfId="9"/>
    <cellStyle name="NormalBold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7.5703125" bestFit="1" customWidth="1"/>
    <col min="2" max="2" width="129.57031" customWidth="1"/>
    <col min="3" max="3" width="19.425781" customWidth="1"/>
    <col min="4" max="4" width="19.425781" customWidth="1"/>
    <col min="5" max="5" width="19.425781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SUM(C10:C14)</f>
        <v>0</v>
      </c>
      <c r="D6" s="3"/>
      <c r="E6" s="3"/>
    </row>
    <row r="7">
      <c r="A7" s="3"/>
      <c r="B7" s="5" t="s">
        <v>5</v>
      </c>
      <c r="C7" s="6">
        <f>SUM(E10:E14)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'000'!I3</f>
        <v>0</v>
      </c>
      <c r="D10" s="9">
        <f>SUMIFS('000'!O:O,'000'!A:A,"P")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'101'!I3</f>
        <v>0</v>
      </c>
      <c r="D11" s="9">
        <f>SUMIFS('101'!O:O,'101'!A:A,"P")</f>
        <v>0</v>
      </c>
      <c r="E11" s="9">
        <f>C11+D11</f>
        <v>0</v>
      </c>
    </row>
    <row r="12">
      <c r="A12" s="8" t="s">
        <v>15</v>
      </c>
      <c r="B12" s="8" t="s">
        <v>16</v>
      </c>
      <c r="C12" s="9">
        <f>'401'!I3</f>
        <v>0</v>
      </c>
      <c r="D12" s="9">
        <f>SUMIFS('401'!O:O,'401'!A:A,"P")</f>
        <v>0</v>
      </c>
      <c r="E12" s="9">
        <f>C12+D12</f>
        <v>0</v>
      </c>
    </row>
    <row r="13">
      <c r="A13" s="8" t="s">
        <v>17</v>
      </c>
      <c r="B13" s="8" t="s">
        <v>18</v>
      </c>
      <c r="C13" s="9">
        <f>'601'!I3</f>
        <v>0</v>
      </c>
      <c r="D13" s="9">
        <f>SUMIFS('601'!O:O,'601'!A:A,"P")</f>
        <v>0</v>
      </c>
      <c r="E13" s="9">
        <f>C13+D13</f>
        <v>0</v>
      </c>
    </row>
    <row r="14">
      <c r="A14" s="8" t="s">
        <v>19</v>
      </c>
      <c r="B14" s="8" t="s">
        <v>20</v>
      </c>
      <c r="C14" s="9">
        <f>'801'!I3</f>
        <v>0</v>
      </c>
      <c r="D14" s="9">
        <f>SUMIFS('801'!O:O,'801'!A:A,"P")</f>
        <v>0</v>
      </c>
      <c r="E14" s="9">
        <f>C14+D14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21</v>
      </c>
      <c r="F2" s="15"/>
      <c r="G2" s="15"/>
      <c r="H2" s="15"/>
      <c r="I2" s="15"/>
      <c r="J2" s="17"/>
    </row>
    <row r="3" ht="30">
      <c r="A3" s="3" t="s">
        <v>22</v>
      </c>
      <c r="B3" s="18" t="s">
        <v>23</v>
      </c>
      <c r="C3" s="19" t="s">
        <v>24</v>
      </c>
      <c r="D3" s="20"/>
      <c r="E3" s="21" t="s">
        <v>25</v>
      </c>
      <c r="F3" s="15"/>
      <c r="G3" s="15"/>
      <c r="H3" s="22" t="s">
        <v>11</v>
      </c>
      <c r="I3" s="23">
        <f>SUMIFS(I8:I33,A8:A33,"SD")</f>
        <v>0</v>
      </c>
      <c r="J3" s="17"/>
      <c r="O3">
        <v>0</v>
      </c>
      <c r="P3">
        <v>2</v>
      </c>
    </row>
    <row r="4">
      <c r="A4" s="3" t="s">
        <v>26</v>
      </c>
      <c r="B4" s="18" t="s">
        <v>27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28</v>
      </c>
      <c r="B5" s="25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6" t="s">
        <v>36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37</v>
      </c>
      <c r="I6" s="7" t="s">
        <v>38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39</v>
      </c>
      <c r="B8" s="30"/>
      <c r="C8" s="31" t="s">
        <v>40</v>
      </c>
      <c r="D8" s="32"/>
      <c r="E8" s="29" t="s">
        <v>41</v>
      </c>
      <c r="F8" s="32"/>
      <c r="G8" s="32"/>
      <c r="H8" s="32"/>
      <c r="I8" s="33">
        <f>SUMIFS(I9:I33,A9:A33,"P")</f>
        <v>0</v>
      </c>
      <c r="J8" s="34"/>
    </row>
    <row r="9">
      <c r="A9" s="35" t="s">
        <v>42</v>
      </c>
      <c r="B9" s="35">
        <v>1</v>
      </c>
      <c r="C9" s="36" t="s">
        <v>43</v>
      </c>
      <c r="D9" s="35" t="s">
        <v>44</v>
      </c>
      <c r="E9" s="37" t="s">
        <v>45</v>
      </c>
      <c r="F9" s="38" t="s">
        <v>46</v>
      </c>
      <c r="G9" s="39">
        <v>1</v>
      </c>
      <c r="H9" s="40">
        <v>0</v>
      </c>
      <c r="I9" s="41">
        <f>ROUND(G9*H9,P4)</f>
        <v>0</v>
      </c>
      <c r="J9" s="38" t="s">
        <v>47</v>
      </c>
      <c r="O9" s="42">
        <f>I9*0.21</f>
        <v>0</v>
      </c>
      <c r="P9">
        <v>3</v>
      </c>
    </row>
    <row r="10" ht="105">
      <c r="A10" s="35" t="s">
        <v>48</v>
      </c>
      <c r="B10" s="43"/>
      <c r="C10" s="44"/>
      <c r="D10" s="44"/>
      <c r="E10" s="37" t="s">
        <v>49</v>
      </c>
      <c r="F10" s="44"/>
      <c r="G10" s="44"/>
      <c r="H10" s="44"/>
      <c r="I10" s="44"/>
      <c r="J10" s="45"/>
    </row>
    <row r="11" ht="30">
      <c r="A11" s="35" t="s">
        <v>50</v>
      </c>
      <c r="B11" s="43"/>
      <c r="C11" s="44"/>
      <c r="D11" s="44"/>
      <c r="E11" s="46" t="s">
        <v>51</v>
      </c>
      <c r="F11" s="44"/>
      <c r="G11" s="44"/>
      <c r="H11" s="44"/>
      <c r="I11" s="44"/>
      <c r="J11" s="45"/>
    </row>
    <row r="12" ht="30">
      <c r="A12" s="35" t="s">
        <v>52</v>
      </c>
      <c r="B12" s="43"/>
      <c r="C12" s="44"/>
      <c r="D12" s="44"/>
      <c r="E12" s="37" t="s">
        <v>53</v>
      </c>
      <c r="F12" s="44"/>
      <c r="G12" s="44"/>
      <c r="H12" s="44"/>
      <c r="I12" s="44"/>
      <c r="J12" s="45"/>
    </row>
    <row r="13">
      <c r="A13" s="35" t="s">
        <v>42</v>
      </c>
      <c r="B13" s="35">
        <v>2</v>
      </c>
      <c r="C13" s="36" t="s">
        <v>54</v>
      </c>
      <c r="D13" s="35" t="s">
        <v>44</v>
      </c>
      <c r="E13" s="37" t="s">
        <v>55</v>
      </c>
      <c r="F13" s="38" t="s">
        <v>46</v>
      </c>
      <c r="G13" s="39">
        <v>1</v>
      </c>
      <c r="H13" s="40">
        <v>0</v>
      </c>
      <c r="I13" s="41">
        <f>ROUND(G13*H13,P4)</f>
        <v>0</v>
      </c>
      <c r="J13" s="38" t="s">
        <v>47</v>
      </c>
      <c r="O13" s="42">
        <f>I13*0.21</f>
        <v>0</v>
      </c>
      <c r="P13">
        <v>3</v>
      </c>
    </row>
    <row r="14">
      <c r="A14" s="35" t="s">
        <v>48</v>
      </c>
      <c r="B14" s="43"/>
      <c r="C14" s="44"/>
      <c r="D14" s="44"/>
      <c r="E14" s="37" t="s">
        <v>56</v>
      </c>
      <c r="F14" s="44"/>
      <c r="G14" s="44"/>
      <c r="H14" s="44"/>
      <c r="I14" s="44"/>
      <c r="J14" s="45"/>
    </row>
    <row r="15" ht="30">
      <c r="A15" s="35" t="s">
        <v>52</v>
      </c>
      <c r="B15" s="43"/>
      <c r="C15" s="44"/>
      <c r="D15" s="44"/>
      <c r="E15" s="37" t="s">
        <v>53</v>
      </c>
      <c r="F15" s="44"/>
      <c r="G15" s="44"/>
      <c r="H15" s="44"/>
      <c r="I15" s="44"/>
      <c r="J15" s="45"/>
    </row>
    <row r="16">
      <c r="A16" s="35" t="s">
        <v>42</v>
      </c>
      <c r="B16" s="35">
        <v>3</v>
      </c>
      <c r="C16" s="36" t="s">
        <v>57</v>
      </c>
      <c r="D16" s="35" t="s">
        <v>44</v>
      </c>
      <c r="E16" s="37" t="s">
        <v>58</v>
      </c>
      <c r="F16" s="38" t="s">
        <v>46</v>
      </c>
      <c r="G16" s="39">
        <v>1</v>
      </c>
      <c r="H16" s="40">
        <v>0</v>
      </c>
      <c r="I16" s="41">
        <f>ROUND(G16*H16,P4)</f>
        <v>0</v>
      </c>
      <c r="J16" s="38" t="s">
        <v>47</v>
      </c>
      <c r="O16" s="42">
        <f>I16*0.21</f>
        <v>0</v>
      </c>
      <c r="P16">
        <v>3</v>
      </c>
    </row>
    <row r="17" ht="90">
      <c r="A17" s="35" t="s">
        <v>48</v>
      </c>
      <c r="B17" s="43"/>
      <c r="C17" s="44"/>
      <c r="D17" s="44"/>
      <c r="E17" s="37" t="s">
        <v>59</v>
      </c>
      <c r="F17" s="44"/>
      <c r="G17" s="44"/>
      <c r="H17" s="44"/>
      <c r="I17" s="44"/>
      <c r="J17" s="45"/>
    </row>
    <row r="18">
      <c r="A18" s="35" t="s">
        <v>52</v>
      </c>
      <c r="B18" s="43"/>
      <c r="C18" s="44"/>
      <c r="D18" s="44"/>
      <c r="E18" s="47" t="s">
        <v>44</v>
      </c>
      <c r="F18" s="44"/>
      <c r="G18" s="44"/>
      <c r="H18" s="44"/>
      <c r="I18" s="44"/>
      <c r="J18" s="45"/>
    </row>
    <row r="19">
      <c r="A19" s="35" t="s">
        <v>42</v>
      </c>
      <c r="B19" s="35">
        <v>4</v>
      </c>
      <c r="C19" s="36" t="s">
        <v>60</v>
      </c>
      <c r="D19" s="35" t="s">
        <v>44</v>
      </c>
      <c r="E19" s="37" t="s">
        <v>61</v>
      </c>
      <c r="F19" s="38" t="s">
        <v>46</v>
      </c>
      <c r="G19" s="39">
        <v>1</v>
      </c>
      <c r="H19" s="40">
        <v>0</v>
      </c>
      <c r="I19" s="41">
        <f>ROUND(G19*H19,P4)</f>
        <v>0</v>
      </c>
      <c r="J19" s="38" t="s">
        <v>47</v>
      </c>
      <c r="O19" s="42">
        <f>I19*0.21</f>
        <v>0</v>
      </c>
      <c r="P19">
        <v>3</v>
      </c>
    </row>
    <row r="20">
      <c r="A20" s="35" t="s">
        <v>48</v>
      </c>
      <c r="B20" s="43"/>
      <c r="C20" s="44"/>
      <c r="D20" s="44"/>
      <c r="E20" s="47" t="s">
        <v>44</v>
      </c>
      <c r="F20" s="44"/>
      <c r="G20" s="44"/>
      <c r="H20" s="44"/>
      <c r="I20" s="44"/>
      <c r="J20" s="45"/>
    </row>
    <row r="21" ht="30">
      <c r="A21" s="35" t="s">
        <v>50</v>
      </c>
      <c r="B21" s="43"/>
      <c r="C21" s="44"/>
      <c r="D21" s="44"/>
      <c r="E21" s="46" t="s">
        <v>51</v>
      </c>
      <c r="F21" s="44"/>
      <c r="G21" s="44"/>
      <c r="H21" s="44"/>
      <c r="I21" s="44"/>
      <c r="J21" s="45"/>
    </row>
    <row r="22" ht="30">
      <c r="A22" s="35" t="s">
        <v>52</v>
      </c>
      <c r="B22" s="43"/>
      <c r="C22" s="44"/>
      <c r="D22" s="44"/>
      <c r="E22" s="37" t="s">
        <v>62</v>
      </c>
      <c r="F22" s="44"/>
      <c r="G22" s="44"/>
      <c r="H22" s="44"/>
      <c r="I22" s="44"/>
      <c r="J22" s="45"/>
    </row>
    <row r="23">
      <c r="A23" s="35" t="s">
        <v>42</v>
      </c>
      <c r="B23" s="35">
        <v>5</v>
      </c>
      <c r="C23" s="36" t="s">
        <v>63</v>
      </c>
      <c r="D23" s="35" t="s">
        <v>44</v>
      </c>
      <c r="E23" s="37" t="s">
        <v>64</v>
      </c>
      <c r="F23" s="38" t="s">
        <v>46</v>
      </c>
      <c r="G23" s="39">
        <v>1</v>
      </c>
      <c r="H23" s="40">
        <v>0</v>
      </c>
      <c r="I23" s="41">
        <f>ROUND(G23*H23,P4)</f>
        <v>0</v>
      </c>
      <c r="J23" s="38" t="s">
        <v>47</v>
      </c>
      <c r="O23" s="42">
        <f>I23*0.21</f>
        <v>0</v>
      </c>
      <c r="P23">
        <v>3</v>
      </c>
    </row>
    <row r="24">
      <c r="A24" s="35" t="s">
        <v>48</v>
      </c>
      <c r="B24" s="43"/>
      <c r="C24" s="44"/>
      <c r="D24" s="44"/>
      <c r="E24" s="37" t="s">
        <v>65</v>
      </c>
      <c r="F24" s="44"/>
      <c r="G24" s="44"/>
      <c r="H24" s="44"/>
      <c r="I24" s="44"/>
      <c r="J24" s="45"/>
    </row>
    <row r="25" ht="30">
      <c r="A25" s="35" t="s">
        <v>50</v>
      </c>
      <c r="B25" s="43"/>
      <c r="C25" s="44"/>
      <c r="D25" s="44"/>
      <c r="E25" s="46" t="s">
        <v>51</v>
      </c>
      <c r="F25" s="44"/>
      <c r="G25" s="44"/>
      <c r="H25" s="44"/>
      <c r="I25" s="44"/>
      <c r="J25" s="45"/>
    </row>
    <row r="26" ht="75">
      <c r="A26" s="35" t="s">
        <v>52</v>
      </c>
      <c r="B26" s="43"/>
      <c r="C26" s="44"/>
      <c r="D26" s="44"/>
      <c r="E26" s="37" t="s">
        <v>66</v>
      </c>
      <c r="F26" s="44"/>
      <c r="G26" s="44"/>
      <c r="H26" s="44"/>
      <c r="I26" s="44"/>
      <c r="J26" s="45"/>
    </row>
    <row r="27">
      <c r="A27" s="35" t="s">
        <v>42</v>
      </c>
      <c r="B27" s="35">
        <v>6</v>
      </c>
      <c r="C27" s="36" t="s">
        <v>67</v>
      </c>
      <c r="D27" s="35" t="s">
        <v>44</v>
      </c>
      <c r="E27" s="37" t="s">
        <v>68</v>
      </c>
      <c r="F27" s="38" t="s">
        <v>46</v>
      </c>
      <c r="G27" s="39">
        <v>1</v>
      </c>
      <c r="H27" s="40">
        <v>0</v>
      </c>
      <c r="I27" s="41">
        <f>ROUND(G27*H27,P4)</f>
        <v>0</v>
      </c>
      <c r="J27" s="38" t="s">
        <v>47</v>
      </c>
      <c r="O27" s="42">
        <f>I27*0.21</f>
        <v>0</v>
      </c>
      <c r="P27">
        <v>3</v>
      </c>
    </row>
    <row r="28" ht="30">
      <c r="A28" s="35" t="s">
        <v>48</v>
      </c>
      <c r="B28" s="43"/>
      <c r="C28" s="44"/>
      <c r="D28" s="44"/>
      <c r="E28" s="37" t="s">
        <v>69</v>
      </c>
      <c r="F28" s="44"/>
      <c r="G28" s="44"/>
      <c r="H28" s="44"/>
      <c r="I28" s="44"/>
      <c r="J28" s="45"/>
    </row>
    <row r="29" ht="30">
      <c r="A29" s="35" t="s">
        <v>52</v>
      </c>
      <c r="B29" s="43"/>
      <c r="C29" s="44"/>
      <c r="D29" s="44"/>
      <c r="E29" s="37" t="s">
        <v>70</v>
      </c>
      <c r="F29" s="44"/>
      <c r="G29" s="44"/>
      <c r="H29" s="44"/>
      <c r="I29" s="44"/>
      <c r="J29" s="45"/>
    </row>
    <row r="30">
      <c r="A30" s="35" t="s">
        <v>42</v>
      </c>
      <c r="B30" s="35">
        <v>7</v>
      </c>
      <c r="C30" s="36" t="s">
        <v>71</v>
      </c>
      <c r="D30" s="35" t="s">
        <v>44</v>
      </c>
      <c r="E30" s="37" t="s">
        <v>72</v>
      </c>
      <c r="F30" s="38" t="s">
        <v>46</v>
      </c>
      <c r="G30" s="39">
        <v>1</v>
      </c>
      <c r="H30" s="40">
        <v>0</v>
      </c>
      <c r="I30" s="41">
        <f>ROUND(G30*H30,P4)</f>
        <v>0</v>
      </c>
      <c r="J30" s="38" t="s">
        <v>47</v>
      </c>
      <c r="O30" s="42">
        <f>I30*0.21</f>
        <v>0</v>
      </c>
      <c r="P30">
        <v>3</v>
      </c>
    </row>
    <row r="31" ht="60">
      <c r="A31" s="35" t="s">
        <v>48</v>
      </c>
      <c r="B31" s="43"/>
      <c r="C31" s="44"/>
      <c r="D31" s="44"/>
      <c r="E31" s="37" t="s">
        <v>73</v>
      </c>
      <c r="F31" s="44"/>
      <c r="G31" s="44"/>
      <c r="H31" s="44"/>
      <c r="I31" s="44"/>
      <c r="J31" s="45"/>
    </row>
    <row r="32" ht="30">
      <c r="A32" s="35" t="s">
        <v>50</v>
      </c>
      <c r="B32" s="43"/>
      <c r="C32" s="44"/>
      <c r="D32" s="44"/>
      <c r="E32" s="46" t="s">
        <v>51</v>
      </c>
      <c r="F32" s="44"/>
      <c r="G32" s="44"/>
      <c r="H32" s="44"/>
      <c r="I32" s="44"/>
      <c r="J32" s="45"/>
    </row>
    <row r="33" ht="30">
      <c r="A33" s="35" t="s">
        <v>52</v>
      </c>
      <c r="B33" s="48"/>
      <c r="C33" s="49"/>
      <c r="D33" s="49"/>
      <c r="E33" s="37" t="s">
        <v>74</v>
      </c>
      <c r="F33" s="49"/>
      <c r="G33" s="49"/>
      <c r="H33" s="49"/>
      <c r="I33" s="49"/>
      <c r="J33" s="50"/>
    </row>
  </sheetData>
  <sheetProtection sheet="1" objects="1" scenarios="1" spinCount="100000" saltValue="OTuHgMTN4KMFqj8aMPA6Kl3kb/H8kr/DsOMynUCMYATLhQaxp4Rue4CoFmgGwpFCJ+6X83J0+atwnP1dZCs6YQ==" hashValue="1jU0zvphUNSEmoafY93JuPrs9O08JV7qLxW6tTymWtL6KDtETiszmk8mzxcSNg1+IFwxASggqIsf6VuhuEiZ7Q==" algorithmName="SHA-512" password="CC71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21</v>
      </c>
      <c r="F2" s="15"/>
      <c r="G2" s="15"/>
      <c r="H2" s="15"/>
      <c r="I2" s="15"/>
      <c r="J2" s="17"/>
    </row>
    <row r="3" ht="30">
      <c r="A3" s="3" t="s">
        <v>22</v>
      </c>
      <c r="B3" s="18" t="s">
        <v>23</v>
      </c>
      <c r="C3" s="19" t="s">
        <v>24</v>
      </c>
      <c r="D3" s="20"/>
      <c r="E3" s="21" t="s">
        <v>25</v>
      </c>
      <c r="F3" s="15"/>
      <c r="G3" s="15"/>
      <c r="H3" s="22" t="s">
        <v>13</v>
      </c>
      <c r="I3" s="23">
        <f>SUMIFS(I8:I104,A8:A104,"SD")</f>
        <v>0</v>
      </c>
      <c r="J3" s="17"/>
      <c r="O3">
        <v>0</v>
      </c>
      <c r="P3">
        <v>2</v>
      </c>
    </row>
    <row r="4">
      <c r="A4" s="3" t="s">
        <v>26</v>
      </c>
      <c r="B4" s="18" t="s">
        <v>27</v>
      </c>
      <c r="C4" s="19" t="s">
        <v>13</v>
      </c>
      <c r="D4" s="20"/>
      <c r="E4" s="21" t="s">
        <v>14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28</v>
      </c>
      <c r="B5" s="25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6" t="s">
        <v>36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37</v>
      </c>
      <c r="I6" s="7" t="s">
        <v>38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39</v>
      </c>
      <c r="B8" s="30"/>
      <c r="C8" s="31" t="s">
        <v>40</v>
      </c>
      <c r="D8" s="32"/>
      <c r="E8" s="29" t="s">
        <v>41</v>
      </c>
      <c r="F8" s="32"/>
      <c r="G8" s="32"/>
      <c r="H8" s="32"/>
      <c r="I8" s="33">
        <f>SUMIFS(I9:I16,A9:A16,"P")</f>
        <v>0</v>
      </c>
      <c r="J8" s="34"/>
    </row>
    <row r="9" ht="30">
      <c r="A9" s="35" t="s">
        <v>42</v>
      </c>
      <c r="B9" s="35">
        <v>1</v>
      </c>
      <c r="C9" s="36" t="s">
        <v>75</v>
      </c>
      <c r="D9" s="35" t="s">
        <v>44</v>
      </c>
      <c r="E9" s="37" t="s">
        <v>76</v>
      </c>
      <c r="F9" s="38" t="s">
        <v>77</v>
      </c>
      <c r="G9" s="39">
        <v>63</v>
      </c>
      <c r="H9" s="40">
        <v>0</v>
      </c>
      <c r="I9" s="41">
        <f>ROUND(G9*H9,P4)</f>
        <v>0</v>
      </c>
      <c r="J9" s="38" t="s">
        <v>47</v>
      </c>
      <c r="O9" s="42">
        <f>I9*0.21</f>
        <v>0</v>
      </c>
      <c r="P9">
        <v>3</v>
      </c>
    </row>
    <row r="10">
      <c r="A10" s="35" t="s">
        <v>48</v>
      </c>
      <c r="B10" s="43"/>
      <c r="C10" s="44"/>
      <c r="D10" s="44"/>
      <c r="E10" s="47" t="s">
        <v>44</v>
      </c>
      <c r="F10" s="44"/>
      <c r="G10" s="44"/>
      <c r="H10" s="44"/>
      <c r="I10" s="44"/>
      <c r="J10" s="45"/>
    </row>
    <row r="11" ht="45">
      <c r="A11" s="35" t="s">
        <v>50</v>
      </c>
      <c r="B11" s="43"/>
      <c r="C11" s="44"/>
      <c r="D11" s="44"/>
      <c r="E11" s="46" t="s">
        <v>78</v>
      </c>
      <c r="F11" s="44"/>
      <c r="G11" s="44"/>
      <c r="H11" s="44"/>
      <c r="I11" s="44"/>
      <c r="J11" s="45"/>
    </row>
    <row r="12" ht="165">
      <c r="A12" s="35" t="s">
        <v>52</v>
      </c>
      <c r="B12" s="43"/>
      <c r="C12" s="44"/>
      <c r="D12" s="44"/>
      <c r="E12" s="37" t="s">
        <v>79</v>
      </c>
      <c r="F12" s="44"/>
      <c r="G12" s="44"/>
      <c r="H12" s="44"/>
      <c r="I12" s="44"/>
      <c r="J12" s="45"/>
    </row>
    <row r="13" ht="30">
      <c r="A13" s="35" t="s">
        <v>42</v>
      </c>
      <c r="B13" s="35">
        <v>2</v>
      </c>
      <c r="C13" s="36" t="s">
        <v>80</v>
      </c>
      <c r="D13" s="35" t="s">
        <v>44</v>
      </c>
      <c r="E13" s="37" t="s">
        <v>81</v>
      </c>
      <c r="F13" s="38" t="s">
        <v>77</v>
      </c>
      <c r="G13" s="39">
        <v>8.2799999999999994</v>
      </c>
      <c r="H13" s="40">
        <v>0</v>
      </c>
      <c r="I13" s="41">
        <f>ROUND(G13*H13,P4)</f>
        <v>0</v>
      </c>
      <c r="J13" s="38" t="s">
        <v>47</v>
      </c>
      <c r="O13" s="42">
        <f>I13*0.21</f>
        <v>0</v>
      </c>
      <c r="P13">
        <v>3</v>
      </c>
    </row>
    <row r="14">
      <c r="A14" s="35" t="s">
        <v>48</v>
      </c>
      <c r="B14" s="43"/>
      <c r="C14" s="44"/>
      <c r="D14" s="44"/>
      <c r="E14" s="47" t="s">
        <v>44</v>
      </c>
      <c r="F14" s="44"/>
      <c r="G14" s="44"/>
      <c r="H14" s="44"/>
      <c r="I14" s="44"/>
      <c r="J14" s="45"/>
    </row>
    <row r="15" ht="75">
      <c r="A15" s="35" t="s">
        <v>50</v>
      </c>
      <c r="B15" s="43"/>
      <c r="C15" s="44"/>
      <c r="D15" s="44"/>
      <c r="E15" s="46" t="s">
        <v>82</v>
      </c>
      <c r="F15" s="44"/>
      <c r="G15" s="44"/>
      <c r="H15" s="44"/>
      <c r="I15" s="44"/>
      <c r="J15" s="45"/>
    </row>
    <row r="16" ht="165">
      <c r="A16" s="35" t="s">
        <v>52</v>
      </c>
      <c r="B16" s="43"/>
      <c r="C16" s="44"/>
      <c r="D16" s="44"/>
      <c r="E16" s="37" t="s">
        <v>79</v>
      </c>
      <c r="F16" s="44"/>
      <c r="G16" s="44"/>
      <c r="H16" s="44"/>
      <c r="I16" s="44"/>
      <c r="J16" s="45"/>
    </row>
    <row r="17">
      <c r="A17" s="29" t="s">
        <v>39</v>
      </c>
      <c r="B17" s="30"/>
      <c r="C17" s="31" t="s">
        <v>83</v>
      </c>
      <c r="D17" s="32"/>
      <c r="E17" s="29" t="s">
        <v>84</v>
      </c>
      <c r="F17" s="32"/>
      <c r="G17" s="32"/>
      <c r="H17" s="32"/>
      <c r="I17" s="33">
        <f>SUMIFS(I18:I49,A18:A49,"P")</f>
        <v>0</v>
      </c>
      <c r="J17" s="34"/>
    </row>
    <row r="18">
      <c r="A18" s="35" t="s">
        <v>42</v>
      </c>
      <c r="B18" s="35">
        <v>3</v>
      </c>
      <c r="C18" s="36" t="s">
        <v>85</v>
      </c>
      <c r="D18" s="35" t="s">
        <v>44</v>
      </c>
      <c r="E18" s="37" t="s">
        <v>86</v>
      </c>
      <c r="F18" s="38" t="s">
        <v>87</v>
      </c>
      <c r="G18" s="39">
        <v>6.5</v>
      </c>
      <c r="H18" s="40">
        <v>0</v>
      </c>
      <c r="I18" s="41">
        <f>ROUND(G18*H18,P4)</f>
        <v>0</v>
      </c>
      <c r="J18" s="38" t="s">
        <v>47</v>
      </c>
      <c r="O18" s="42">
        <f>I18*0.21</f>
        <v>0</v>
      </c>
      <c r="P18">
        <v>3</v>
      </c>
    </row>
    <row r="19">
      <c r="A19" s="35" t="s">
        <v>48</v>
      </c>
      <c r="B19" s="43"/>
      <c r="C19" s="44"/>
      <c r="D19" s="44"/>
      <c r="E19" s="47" t="s">
        <v>44</v>
      </c>
      <c r="F19" s="44"/>
      <c r="G19" s="44"/>
      <c r="H19" s="44"/>
      <c r="I19" s="44"/>
      <c r="J19" s="45"/>
    </row>
    <row r="20" ht="30">
      <c r="A20" s="35" t="s">
        <v>50</v>
      </c>
      <c r="B20" s="43"/>
      <c r="C20" s="44"/>
      <c r="D20" s="44"/>
      <c r="E20" s="46" t="s">
        <v>88</v>
      </c>
      <c r="F20" s="44"/>
      <c r="G20" s="44"/>
      <c r="H20" s="44"/>
      <c r="I20" s="44"/>
      <c r="J20" s="45"/>
    </row>
    <row r="21" ht="135">
      <c r="A21" s="35" t="s">
        <v>52</v>
      </c>
      <c r="B21" s="43"/>
      <c r="C21" s="44"/>
      <c r="D21" s="44"/>
      <c r="E21" s="37" t="s">
        <v>89</v>
      </c>
      <c r="F21" s="44"/>
      <c r="G21" s="44"/>
      <c r="H21" s="44"/>
      <c r="I21" s="44"/>
      <c r="J21" s="45"/>
    </row>
    <row r="22">
      <c r="A22" s="35" t="s">
        <v>42</v>
      </c>
      <c r="B22" s="35">
        <v>4</v>
      </c>
      <c r="C22" s="36" t="s">
        <v>90</v>
      </c>
      <c r="D22" s="35" t="s">
        <v>44</v>
      </c>
      <c r="E22" s="37" t="s">
        <v>91</v>
      </c>
      <c r="F22" s="38" t="s">
        <v>92</v>
      </c>
      <c r="G22" s="39">
        <v>6</v>
      </c>
      <c r="H22" s="40">
        <v>0</v>
      </c>
      <c r="I22" s="41">
        <f>ROUND(G22*H22,P4)</f>
        <v>0</v>
      </c>
      <c r="J22" s="38" t="s">
        <v>47</v>
      </c>
      <c r="O22" s="42">
        <f>I22*0.21</f>
        <v>0</v>
      </c>
      <c r="P22">
        <v>3</v>
      </c>
    </row>
    <row r="23">
      <c r="A23" s="35" t="s">
        <v>48</v>
      </c>
      <c r="B23" s="43"/>
      <c r="C23" s="44"/>
      <c r="D23" s="44"/>
      <c r="E23" s="47" t="s">
        <v>44</v>
      </c>
      <c r="F23" s="44"/>
      <c r="G23" s="44"/>
      <c r="H23" s="44"/>
      <c r="I23" s="44"/>
      <c r="J23" s="45"/>
    </row>
    <row r="24" ht="30">
      <c r="A24" s="35" t="s">
        <v>50</v>
      </c>
      <c r="B24" s="43"/>
      <c r="C24" s="44"/>
      <c r="D24" s="44"/>
      <c r="E24" s="46" t="s">
        <v>93</v>
      </c>
      <c r="F24" s="44"/>
      <c r="G24" s="44"/>
      <c r="H24" s="44"/>
      <c r="I24" s="44"/>
      <c r="J24" s="45"/>
    </row>
    <row r="25" ht="120">
      <c r="A25" s="35" t="s">
        <v>52</v>
      </c>
      <c r="B25" s="43"/>
      <c r="C25" s="44"/>
      <c r="D25" s="44"/>
      <c r="E25" s="37" t="s">
        <v>94</v>
      </c>
      <c r="F25" s="44"/>
      <c r="G25" s="44"/>
      <c r="H25" s="44"/>
      <c r="I25" s="44"/>
      <c r="J25" s="45"/>
    </row>
    <row r="26">
      <c r="A26" s="35" t="s">
        <v>42</v>
      </c>
      <c r="B26" s="35">
        <v>5</v>
      </c>
      <c r="C26" s="36" t="s">
        <v>95</v>
      </c>
      <c r="D26" s="35" t="s">
        <v>44</v>
      </c>
      <c r="E26" s="37" t="s">
        <v>96</v>
      </c>
      <c r="F26" s="38" t="s">
        <v>87</v>
      </c>
      <c r="G26" s="39">
        <v>49.5</v>
      </c>
      <c r="H26" s="40">
        <v>0</v>
      </c>
      <c r="I26" s="41">
        <f>ROUND(G26*H26,P4)</f>
        <v>0</v>
      </c>
      <c r="J26" s="38" t="s">
        <v>47</v>
      </c>
      <c r="O26" s="42">
        <f>I26*0.21</f>
        <v>0</v>
      </c>
      <c r="P26">
        <v>3</v>
      </c>
    </row>
    <row r="27">
      <c r="A27" s="35" t="s">
        <v>48</v>
      </c>
      <c r="B27" s="43"/>
      <c r="C27" s="44"/>
      <c r="D27" s="44"/>
      <c r="E27" s="47" t="s">
        <v>44</v>
      </c>
      <c r="F27" s="44"/>
      <c r="G27" s="44"/>
      <c r="H27" s="44"/>
      <c r="I27" s="44"/>
      <c r="J27" s="45"/>
    </row>
    <row r="28" ht="30">
      <c r="A28" s="35" t="s">
        <v>50</v>
      </c>
      <c r="B28" s="43"/>
      <c r="C28" s="44"/>
      <c r="D28" s="44"/>
      <c r="E28" s="46" t="s">
        <v>97</v>
      </c>
      <c r="F28" s="44"/>
      <c r="G28" s="44"/>
      <c r="H28" s="44"/>
      <c r="I28" s="44"/>
      <c r="J28" s="45"/>
    </row>
    <row r="29" ht="409.5">
      <c r="A29" s="35" t="s">
        <v>52</v>
      </c>
      <c r="B29" s="43"/>
      <c r="C29" s="44"/>
      <c r="D29" s="44"/>
      <c r="E29" s="37" t="s">
        <v>98</v>
      </c>
      <c r="F29" s="44"/>
      <c r="G29" s="44"/>
      <c r="H29" s="44"/>
      <c r="I29" s="44"/>
      <c r="J29" s="45"/>
    </row>
    <row r="30">
      <c r="A30" s="35" t="s">
        <v>42</v>
      </c>
      <c r="B30" s="35">
        <v>6</v>
      </c>
      <c r="C30" s="36" t="s">
        <v>99</v>
      </c>
      <c r="D30" s="35" t="s">
        <v>44</v>
      </c>
      <c r="E30" s="37" t="s">
        <v>100</v>
      </c>
      <c r="F30" s="38" t="s">
        <v>87</v>
      </c>
      <c r="G30" s="39">
        <v>35</v>
      </c>
      <c r="H30" s="40">
        <v>0</v>
      </c>
      <c r="I30" s="41">
        <f>ROUND(G30*H30,P4)</f>
        <v>0</v>
      </c>
      <c r="J30" s="38" t="s">
        <v>47</v>
      </c>
      <c r="O30" s="42">
        <f>I30*0.21</f>
        <v>0</v>
      </c>
      <c r="P30">
        <v>3</v>
      </c>
    </row>
    <row r="31">
      <c r="A31" s="35" t="s">
        <v>48</v>
      </c>
      <c r="B31" s="43"/>
      <c r="C31" s="44"/>
      <c r="D31" s="44"/>
      <c r="E31" s="47" t="s">
        <v>44</v>
      </c>
      <c r="F31" s="44"/>
      <c r="G31" s="44"/>
      <c r="H31" s="44"/>
      <c r="I31" s="44"/>
      <c r="J31" s="45"/>
    </row>
    <row r="32" ht="45">
      <c r="A32" s="35" t="s">
        <v>50</v>
      </c>
      <c r="B32" s="43"/>
      <c r="C32" s="44"/>
      <c r="D32" s="44"/>
      <c r="E32" s="46" t="s">
        <v>101</v>
      </c>
      <c r="F32" s="44"/>
      <c r="G32" s="44"/>
      <c r="H32" s="44"/>
      <c r="I32" s="44"/>
      <c r="J32" s="45"/>
    </row>
    <row r="33" ht="409.5">
      <c r="A33" s="35" t="s">
        <v>52</v>
      </c>
      <c r="B33" s="43"/>
      <c r="C33" s="44"/>
      <c r="D33" s="44"/>
      <c r="E33" s="37" t="s">
        <v>98</v>
      </c>
      <c r="F33" s="44"/>
      <c r="G33" s="44"/>
      <c r="H33" s="44"/>
      <c r="I33" s="44"/>
      <c r="J33" s="45"/>
    </row>
    <row r="34">
      <c r="A34" s="35" t="s">
        <v>42</v>
      </c>
      <c r="B34" s="35">
        <v>7</v>
      </c>
      <c r="C34" s="36" t="s">
        <v>102</v>
      </c>
      <c r="D34" s="35" t="s">
        <v>44</v>
      </c>
      <c r="E34" s="37" t="s">
        <v>103</v>
      </c>
      <c r="F34" s="38" t="s">
        <v>87</v>
      </c>
      <c r="G34" s="39">
        <v>315.85000000000002</v>
      </c>
      <c r="H34" s="40">
        <v>0</v>
      </c>
      <c r="I34" s="41">
        <f>ROUND(G34*H34,P4)</f>
        <v>0</v>
      </c>
      <c r="J34" s="38" t="s">
        <v>47</v>
      </c>
      <c r="O34" s="42">
        <f>I34*0.21</f>
        <v>0</v>
      </c>
      <c r="P34">
        <v>3</v>
      </c>
    </row>
    <row r="35">
      <c r="A35" s="35" t="s">
        <v>48</v>
      </c>
      <c r="B35" s="43"/>
      <c r="C35" s="44"/>
      <c r="D35" s="44"/>
      <c r="E35" s="47" t="s">
        <v>44</v>
      </c>
      <c r="F35" s="44"/>
      <c r="G35" s="44"/>
      <c r="H35" s="44"/>
      <c r="I35" s="44"/>
      <c r="J35" s="45"/>
    </row>
    <row r="36" ht="30">
      <c r="A36" s="35" t="s">
        <v>50</v>
      </c>
      <c r="B36" s="43"/>
      <c r="C36" s="44"/>
      <c r="D36" s="44"/>
      <c r="E36" s="46" t="s">
        <v>104</v>
      </c>
      <c r="F36" s="44"/>
      <c r="G36" s="44"/>
      <c r="H36" s="44"/>
      <c r="I36" s="44"/>
      <c r="J36" s="45"/>
    </row>
    <row r="37" ht="405">
      <c r="A37" s="35" t="s">
        <v>52</v>
      </c>
      <c r="B37" s="43"/>
      <c r="C37" s="44"/>
      <c r="D37" s="44"/>
      <c r="E37" s="37" t="s">
        <v>105</v>
      </c>
      <c r="F37" s="44"/>
      <c r="G37" s="44"/>
      <c r="H37" s="44"/>
      <c r="I37" s="44"/>
      <c r="J37" s="45"/>
    </row>
    <row r="38">
      <c r="A38" s="35" t="s">
        <v>42</v>
      </c>
      <c r="B38" s="35">
        <v>8</v>
      </c>
      <c r="C38" s="36" t="s">
        <v>106</v>
      </c>
      <c r="D38" s="35" t="s">
        <v>44</v>
      </c>
      <c r="E38" s="37" t="s">
        <v>107</v>
      </c>
      <c r="F38" s="38" t="s">
        <v>87</v>
      </c>
      <c r="G38" s="39">
        <v>365.35000000000002</v>
      </c>
      <c r="H38" s="40">
        <v>0</v>
      </c>
      <c r="I38" s="41">
        <f>ROUND(G38*H38,P4)</f>
        <v>0</v>
      </c>
      <c r="J38" s="38" t="s">
        <v>47</v>
      </c>
      <c r="O38" s="42">
        <f>I38*0.21</f>
        <v>0</v>
      </c>
      <c r="P38">
        <v>3</v>
      </c>
    </row>
    <row r="39">
      <c r="A39" s="35" t="s">
        <v>48</v>
      </c>
      <c r="B39" s="43"/>
      <c r="C39" s="44"/>
      <c r="D39" s="44"/>
      <c r="E39" s="47" t="s">
        <v>44</v>
      </c>
      <c r="F39" s="44"/>
      <c r="G39" s="44"/>
      <c r="H39" s="44"/>
      <c r="I39" s="44"/>
      <c r="J39" s="45"/>
    </row>
    <row r="40" ht="30">
      <c r="A40" s="35" t="s">
        <v>50</v>
      </c>
      <c r="B40" s="43"/>
      <c r="C40" s="44"/>
      <c r="D40" s="44"/>
      <c r="E40" s="46" t="s">
        <v>108</v>
      </c>
      <c r="F40" s="44"/>
      <c r="G40" s="44"/>
      <c r="H40" s="44"/>
      <c r="I40" s="44"/>
      <c r="J40" s="45"/>
    </row>
    <row r="41" ht="375">
      <c r="A41" s="35" t="s">
        <v>52</v>
      </c>
      <c r="B41" s="43"/>
      <c r="C41" s="44"/>
      <c r="D41" s="44"/>
      <c r="E41" s="37" t="s">
        <v>109</v>
      </c>
      <c r="F41" s="44"/>
      <c r="G41" s="44"/>
      <c r="H41" s="44"/>
      <c r="I41" s="44"/>
      <c r="J41" s="45"/>
    </row>
    <row r="42">
      <c r="A42" s="35" t="s">
        <v>42</v>
      </c>
      <c r="B42" s="35">
        <v>9</v>
      </c>
      <c r="C42" s="36" t="s">
        <v>110</v>
      </c>
      <c r="D42" s="35" t="s">
        <v>44</v>
      </c>
      <c r="E42" s="37" t="s">
        <v>111</v>
      </c>
      <c r="F42" s="38" t="s">
        <v>87</v>
      </c>
      <c r="G42" s="39">
        <v>35</v>
      </c>
      <c r="H42" s="40">
        <v>0</v>
      </c>
      <c r="I42" s="41">
        <f>ROUND(G42*H42,P4)</f>
        <v>0</v>
      </c>
      <c r="J42" s="38" t="s">
        <v>47</v>
      </c>
      <c r="O42" s="42">
        <f>I42*0.21</f>
        <v>0</v>
      </c>
      <c r="P42">
        <v>3</v>
      </c>
    </row>
    <row r="43">
      <c r="A43" s="35" t="s">
        <v>48</v>
      </c>
      <c r="B43" s="43"/>
      <c r="C43" s="44"/>
      <c r="D43" s="44"/>
      <c r="E43" s="47" t="s">
        <v>44</v>
      </c>
      <c r="F43" s="44"/>
      <c r="G43" s="44"/>
      <c r="H43" s="44"/>
      <c r="I43" s="44"/>
      <c r="J43" s="45"/>
    </row>
    <row r="44" ht="45">
      <c r="A44" s="35" t="s">
        <v>50</v>
      </c>
      <c r="B44" s="43"/>
      <c r="C44" s="44"/>
      <c r="D44" s="44"/>
      <c r="E44" s="46" t="s">
        <v>101</v>
      </c>
      <c r="F44" s="44"/>
      <c r="G44" s="44"/>
      <c r="H44" s="44"/>
      <c r="I44" s="44"/>
      <c r="J44" s="45"/>
    </row>
    <row r="45" ht="270">
      <c r="A45" s="35" t="s">
        <v>52</v>
      </c>
      <c r="B45" s="43"/>
      <c r="C45" s="44"/>
      <c r="D45" s="44"/>
      <c r="E45" s="37" t="s">
        <v>112</v>
      </c>
      <c r="F45" s="44"/>
      <c r="G45" s="44"/>
      <c r="H45" s="44"/>
      <c r="I45" s="44"/>
      <c r="J45" s="45"/>
    </row>
    <row r="46">
      <c r="A46" s="35" t="s">
        <v>42</v>
      </c>
      <c r="B46" s="35">
        <v>10</v>
      </c>
      <c r="C46" s="36" t="s">
        <v>113</v>
      </c>
      <c r="D46" s="35" t="s">
        <v>44</v>
      </c>
      <c r="E46" s="37" t="s">
        <v>114</v>
      </c>
      <c r="F46" s="38" t="s">
        <v>115</v>
      </c>
      <c r="G46" s="39">
        <v>320.44999999999999</v>
      </c>
      <c r="H46" s="40">
        <v>0</v>
      </c>
      <c r="I46" s="41">
        <f>ROUND(G46*H46,P4)</f>
        <v>0</v>
      </c>
      <c r="J46" s="38" t="s">
        <v>47</v>
      </c>
      <c r="O46" s="42">
        <f>I46*0.21</f>
        <v>0</v>
      </c>
      <c r="P46">
        <v>3</v>
      </c>
    </row>
    <row r="47">
      <c r="A47" s="35" t="s">
        <v>48</v>
      </c>
      <c r="B47" s="43"/>
      <c r="C47" s="44"/>
      <c r="D47" s="44"/>
      <c r="E47" s="47" t="s">
        <v>44</v>
      </c>
      <c r="F47" s="44"/>
      <c r="G47" s="44"/>
      <c r="H47" s="44"/>
      <c r="I47" s="44"/>
      <c r="J47" s="45"/>
    </row>
    <row r="48" ht="30">
      <c r="A48" s="35" t="s">
        <v>50</v>
      </c>
      <c r="B48" s="43"/>
      <c r="C48" s="44"/>
      <c r="D48" s="44"/>
      <c r="E48" s="46" t="s">
        <v>116</v>
      </c>
      <c r="F48" s="44"/>
      <c r="G48" s="44"/>
      <c r="H48" s="44"/>
      <c r="I48" s="44"/>
      <c r="J48" s="45"/>
    </row>
    <row r="49" ht="75">
      <c r="A49" s="35" t="s">
        <v>52</v>
      </c>
      <c r="B49" s="43"/>
      <c r="C49" s="44"/>
      <c r="D49" s="44"/>
      <c r="E49" s="37" t="s">
        <v>117</v>
      </c>
      <c r="F49" s="44"/>
      <c r="G49" s="44"/>
      <c r="H49" s="44"/>
      <c r="I49" s="44"/>
      <c r="J49" s="45"/>
    </row>
    <row r="50">
      <c r="A50" s="29" t="s">
        <v>39</v>
      </c>
      <c r="B50" s="30"/>
      <c r="C50" s="31" t="s">
        <v>118</v>
      </c>
      <c r="D50" s="32"/>
      <c r="E50" s="29" t="s">
        <v>119</v>
      </c>
      <c r="F50" s="32"/>
      <c r="G50" s="32"/>
      <c r="H50" s="32"/>
      <c r="I50" s="33">
        <f>SUMIFS(I51:I58,A51:A58,"P")</f>
        <v>0</v>
      </c>
      <c r="J50" s="34"/>
    </row>
    <row r="51">
      <c r="A51" s="35" t="s">
        <v>42</v>
      </c>
      <c r="B51" s="35">
        <v>11</v>
      </c>
      <c r="C51" s="36" t="s">
        <v>120</v>
      </c>
      <c r="D51" s="35" t="s">
        <v>44</v>
      </c>
      <c r="E51" s="37" t="s">
        <v>121</v>
      </c>
      <c r="F51" s="38" t="s">
        <v>87</v>
      </c>
      <c r="G51" s="39">
        <v>35</v>
      </c>
      <c r="H51" s="40">
        <v>0</v>
      </c>
      <c r="I51" s="41">
        <f>ROUND(G51*H51,P4)</f>
        <v>0</v>
      </c>
      <c r="J51" s="38" t="s">
        <v>47</v>
      </c>
      <c r="O51" s="42">
        <f>I51*0.21</f>
        <v>0</v>
      </c>
      <c r="P51">
        <v>3</v>
      </c>
    </row>
    <row r="52">
      <c r="A52" s="35" t="s">
        <v>48</v>
      </c>
      <c r="B52" s="43"/>
      <c r="C52" s="44"/>
      <c r="D52" s="44"/>
      <c r="E52" s="47" t="s">
        <v>44</v>
      </c>
      <c r="F52" s="44"/>
      <c r="G52" s="44"/>
      <c r="H52" s="44"/>
      <c r="I52" s="44"/>
      <c r="J52" s="45"/>
    </row>
    <row r="53" ht="45">
      <c r="A53" s="35" t="s">
        <v>50</v>
      </c>
      <c r="B53" s="43"/>
      <c r="C53" s="44"/>
      <c r="D53" s="44"/>
      <c r="E53" s="46" t="s">
        <v>101</v>
      </c>
      <c r="F53" s="44"/>
      <c r="G53" s="44"/>
      <c r="H53" s="44"/>
      <c r="I53" s="44"/>
      <c r="J53" s="45"/>
    </row>
    <row r="54" ht="105">
      <c r="A54" s="35" t="s">
        <v>52</v>
      </c>
      <c r="B54" s="43"/>
      <c r="C54" s="44"/>
      <c r="D54" s="44"/>
      <c r="E54" s="37" t="s">
        <v>122</v>
      </c>
      <c r="F54" s="44"/>
      <c r="G54" s="44"/>
      <c r="H54" s="44"/>
      <c r="I54" s="44"/>
      <c r="J54" s="45"/>
    </row>
    <row r="55">
      <c r="A55" s="35" t="s">
        <v>42</v>
      </c>
      <c r="B55" s="35">
        <v>12</v>
      </c>
      <c r="C55" s="36" t="s">
        <v>123</v>
      </c>
      <c r="D55" s="35" t="s">
        <v>44</v>
      </c>
      <c r="E55" s="37" t="s">
        <v>124</v>
      </c>
      <c r="F55" s="38" t="s">
        <v>115</v>
      </c>
      <c r="G55" s="39">
        <v>157.5</v>
      </c>
      <c r="H55" s="40">
        <v>0</v>
      </c>
      <c r="I55" s="41">
        <f>ROUND(G55*H55,P4)</f>
        <v>0</v>
      </c>
      <c r="J55" s="38" t="s">
        <v>47</v>
      </c>
      <c r="O55" s="42">
        <f>I55*0.21</f>
        <v>0</v>
      </c>
      <c r="P55">
        <v>3</v>
      </c>
    </row>
    <row r="56">
      <c r="A56" s="35" t="s">
        <v>48</v>
      </c>
      <c r="B56" s="43"/>
      <c r="C56" s="44"/>
      <c r="D56" s="44"/>
      <c r="E56" s="47" t="s">
        <v>44</v>
      </c>
      <c r="F56" s="44"/>
      <c r="G56" s="44"/>
      <c r="H56" s="44"/>
      <c r="I56" s="44"/>
      <c r="J56" s="45"/>
    </row>
    <row r="57" ht="45">
      <c r="A57" s="35" t="s">
        <v>50</v>
      </c>
      <c r="B57" s="43"/>
      <c r="C57" s="44"/>
      <c r="D57" s="44"/>
      <c r="E57" s="46" t="s">
        <v>125</v>
      </c>
      <c r="F57" s="44"/>
      <c r="G57" s="44"/>
      <c r="H57" s="44"/>
      <c r="I57" s="44"/>
      <c r="J57" s="45"/>
    </row>
    <row r="58" ht="150">
      <c r="A58" s="35" t="s">
        <v>52</v>
      </c>
      <c r="B58" s="43"/>
      <c r="C58" s="44"/>
      <c r="D58" s="44"/>
      <c r="E58" s="37" t="s">
        <v>126</v>
      </c>
      <c r="F58" s="44"/>
      <c r="G58" s="44"/>
      <c r="H58" s="44"/>
      <c r="I58" s="44"/>
      <c r="J58" s="45"/>
    </row>
    <row r="59">
      <c r="A59" s="29" t="s">
        <v>39</v>
      </c>
      <c r="B59" s="30"/>
      <c r="C59" s="31" t="s">
        <v>127</v>
      </c>
      <c r="D59" s="32"/>
      <c r="E59" s="29" t="s">
        <v>128</v>
      </c>
      <c r="F59" s="32"/>
      <c r="G59" s="32"/>
      <c r="H59" s="32"/>
      <c r="I59" s="33">
        <f>SUMIFS(I60:I83,A60:A83,"P")</f>
        <v>0</v>
      </c>
      <c r="J59" s="34"/>
    </row>
    <row r="60">
      <c r="A60" s="35" t="s">
        <v>42</v>
      </c>
      <c r="B60" s="35">
        <v>13</v>
      </c>
      <c r="C60" s="36" t="s">
        <v>129</v>
      </c>
      <c r="D60" s="35" t="s">
        <v>44</v>
      </c>
      <c r="E60" s="37" t="s">
        <v>130</v>
      </c>
      <c r="F60" s="38" t="s">
        <v>115</v>
      </c>
      <c r="G60" s="39">
        <v>614.45000000000005</v>
      </c>
      <c r="H60" s="40">
        <v>0</v>
      </c>
      <c r="I60" s="41">
        <f>ROUND(G60*H60,P4)</f>
        <v>0</v>
      </c>
      <c r="J60" s="38" t="s">
        <v>47</v>
      </c>
      <c r="O60" s="42">
        <f>I60*0.21</f>
        <v>0</v>
      </c>
      <c r="P60">
        <v>3</v>
      </c>
    </row>
    <row r="61">
      <c r="A61" s="35" t="s">
        <v>48</v>
      </c>
      <c r="B61" s="43"/>
      <c r="C61" s="44"/>
      <c r="D61" s="44"/>
      <c r="E61" s="47" t="s">
        <v>44</v>
      </c>
      <c r="F61" s="44"/>
      <c r="G61" s="44"/>
      <c r="H61" s="44"/>
      <c r="I61" s="44"/>
      <c r="J61" s="45"/>
    </row>
    <row r="62" ht="60">
      <c r="A62" s="35" t="s">
        <v>50</v>
      </c>
      <c r="B62" s="43"/>
      <c r="C62" s="44"/>
      <c r="D62" s="44"/>
      <c r="E62" s="46" t="s">
        <v>131</v>
      </c>
      <c r="F62" s="44"/>
      <c r="G62" s="44"/>
      <c r="H62" s="44"/>
      <c r="I62" s="44"/>
      <c r="J62" s="45"/>
    </row>
    <row r="63" ht="90">
      <c r="A63" s="35" t="s">
        <v>52</v>
      </c>
      <c r="B63" s="43"/>
      <c r="C63" s="44"/>
      <c r="D63" s="44"/>
      <c r="E63" s="37" t="s">
        <v>132</v>
      </c>
      <c r="F63" s="44"/>
      <c r="G63" s="44"/>
      <c r="H63" s="44"/>
      <c r="I63" s="44"/>
      <c r="J63" s="45"/>
    </row>
    <row r="64">
      <c r="A64" s="35" t="s">
        <v>42</v>
      </c>
      <c r="B64" s="35">
        <v>14</v>
      </c>
      <c r="C64" s="36" t="s">
        <v>133</v>
      </c>
      <c r="D64" s="35" t="s">
        <v>44</v>
      </c>
      <c r="E64" s="37" t="s">
        <v>134</v>
      </c>
      <c r="F64" s="38" t="s">
        <v>115</v>
      </c>
      <c r="G64" s="39">
        <v>290</v>
      </c>
      <c r="H64" s="40">
        <v>0</v>
      </c>
      <c r="I64" s="41">
        <f>ROUND(G64*H64,P4)</f>
        <v>0</v>
      </c>
      <c r="J64" s="38" t="s">
        <v>47</v>
      </c>
      <c r="O64" s="42">
        <f>I64*0.21</f>
        <v>0</v>
      </c>
      <c r="P64">
        <v>3</v>
      </c>
    </row>
    <row r="65">
      <c r="A65" s="35" t="s">
        <v>48</v>
      </c>
      <c r="B65" s="43"/>
      <c r="C65" s="44"/>
      <c r="D65" s="44"/>
      <c r="E65" s="47" t="s">
        <v>44</v>
      </c>
      <c r="F65" s="44"/>
      <c r="G65" s="44"/>
      <c r="H65" s="44"/>
      <c r="I65" s="44"/>
      <c r="J65" s="45"/>
    </row>
    <row r="66" ht="30">
      <c r="A66" s="35" t="s">
        <v>50</v>
      </c>
      <c r="B66" s="43"/>
      <c r="C66" s="44"/>
      <c r="D66" s="44"/>
      <c r="E66" s="46" t="s">
        <v>135</v>
      </c>
      <c r="F66" s="44"/>
      <c r="G66" s="44"/>
      <c r="H66" s="44"/>
      <c r="I66" s="44"/>
      <c r="J66" s="45"/>
    </row>
    <row r="67" ht="120">
      <c r="A67" s="35" t="s">
        <v>52</v>
      </c>
      <c r="B67" s="43"/>
      <c r="C67" s="44"/>
      <c r="D67" s="44"/>
      <c r="E67" s="37" t="s">
        <v>136</v>
      </c>
      <c r="F67" s="44"/>
      <c r="G67" s="44"/>
      <c r="H67" s="44"/>
      <c r="I67" s="44"/>
      <c r="J67" s="45"/>
    </row>
    <row r="68">
      <c r="A68" s="35" t="s">
        <v>42</v>
      </c>
      <c r="B68" s="35">
        <v>15</v>
      </c>
      <c r="C68" s="36" t="s">
        <v>137</v>
      </c>
      <c r="D68" s="35" t="s">
        <v>44</v>
      </c>
      <c r="E68" s="37" t="s">
        <v>138</v>
      </c>
      <c r="F68" s="38" t="s">
        <v>115</v>
      </c>
      <c r="G68" s="39">
        <v>290</v>
      </c>
      <c r="H68" s="40">
        <v>0</v>
      </c>
      <c r="I68" s="41">
        <f>ROUND(G68*H68,P4)</f>
        <v>0</v>
      </c>
      <c r="J68" s="38" t="s">
        <v>47</v>
      </c>
      <c r="O68" s="42">
        <f>I68*0.21</f>
        <v>0</v>
      </c>
      <c r="P68">
        <v>3</v>
      </c>
    </row>
    <row r="69">
      <c r="A69" s="35" t="s">
        <v>48</v>
      </c>
      <c r="B69" s="43"/>
      <c r="C69" s="44"/>
      <c r="D69" s="44"/>
      <c r="E69" s="47" t="s">
        <v>44</v>
      </c>
      <c r="F69" s="44"/>
      <c r="G69" s="44"/>
      <c r="H69" s="44"/>
      <c r="I69" s="44"/>
      <c r="J69" s="45"/>
    </row>
    <row r="70" ht="30">
      <c r="A70" s="35" t="s">
        <v>50</v>
      </c>
      <c r="B70" s="43"/>
      <c r="C70" s="44"/>
      <c r="D70" s="44"/>
      <c r="E70" s="46" t="s">
        <v>135</v>
      </c>
      <c r="F70" s="44"/>
      <c r="G70" s="44"/>
      <c r="H70" s="44"/>
      <c r="I70" s="44"/>
      <c r="J70" s="45"/>
    </row>
    <row r="71" ht="120">
      <c r="A71" s="35" t="s">
        <v>52</v>
      </c>
      <c r="B71" s="43"/>
      <c r="C71" s="44"/>
      <c r="D71" s="44"/>
      <c r="E71" s="37" t="s">
        <v>136</v>
      </c>
      <c r="F71" s="44"/>
      <c r="G71" s="44"/>
      <c r="H71" s="44"/>
      <c r="I71" s="44"/>
      <c r="J71" s="45"/>
    </row>
    <row r="72">
      <c r="A72" s="35" t="s">
        <v>42</v>
      </c>
      <c r="B72" s="35">
        <v>16</v>
      </c>
      <c r="C72" s="36" t="s">
        <v>139</v>
      </c>
      <c r="D72" s="35" t="s">
        <v>44</v>
      </c>
      <c r="E72" s="37" t="s">
        <v>140</v>
      </c>
      <c r="F72" s="38" t="s">
        <v>115</v>
      </c>
      <c r="G72" s="39">
        <v>290</v>
      </c>
      <c r="H72" s="40">
        <v>0</v>
      </c>
      <c r="I72" s="41">
        <f>ROUND(G72*H72,P4)</f>
        <v>0</v>
      </c>
      <c r="J72" s="38" t="s">
        <v>47</v>
      </c>
      <c r="O72" s="42">
        <f>I72*0.21</f>
        <v>0</v>
      </c>
      <c r="P72">
        <v>3</v>
      </c>
    </row>
    <row r="73">
      <c r="A73" s="35" t="s">
        <v>48</v>
      </c>
      <c r="B73" s="43"/>
      <c r="C73" s="44"/>
      <c r="D73" s="44"/>
      <c r="E73" s="47" t="s">
        <v>44</v>
      </c>
      <c r="F73" s="44"/>
      <c r="G73" s="44"/>
      <c r="H73" s="44"/>
      <c r="I73" s="44"/>
      <c r="J73" s="45"/>
    </row>
    <row r="74" ht="30">
      <c r="A74" s="35" t="s">
        <v>50</v>
      </c>
      <c r="B74" s="43"/>
      <c r="C74" s="44"/>
      <c r="D74" s="44"/>
      <c r="E74" s="46" t="s">
        <v>135</v>
      </c>
      <c r="F74" s="44"/>
      <c r="G74" s="44"/>
      <c r="H74" s="44"/>
      <c r="I74" s="44"/>
      <c r="J74" s="45"/>
    </row>
    <row r="75" ht="195">
      <c r="A75" s="35" t="s">
        <v>52</v>
      </c>
      <c r="B75" s="43"/>
      <c r="C75" s="44"/>
      <c r="D75" s="44"/>
      <c r="E75" s="37" t="s">
        <v>141</v>
      </c>
      <c r="F75" s="44"/>
      <c r="G75" s="44"/>
      <c r="H75" s="44"/>
      <c r="I75" s="44"/>
      <c r="J75" s="45"/>
    </row>
    <row r="76">
      <c r="A76" s="35" t="s">
        <v>42</v>
      </c>
      <c r="B76" s="35">
        <v>17</v>
      </c>
      <c r="C76" s="36" t="s">
        <v>142</v>
      </c>
      <c r="D76" s="35" t="s">
        <v>44</v>
      </c>
      <c r="E76" s="37" t="s">
        <v>143</v>
      </c>
      <c r="F76" s="38" t="s">
        <v>115</v>
      </c>
      <c r="G76" s="39">
        <v>290</v>
      </c>
      <c r="H76" s="40">
        <v>0</v>
      </c>
      <c r="I76" s="41">
        <f>ROUND(G76*H76,P4)</f>
        <v>0</v>
      </c>
      <c r="J76" s="38" t="s">
        <v>47</v>
      </c>
      <c r="O76" s="42">
        <f>I76*0.21</f>
        <v>0</v>
      </c>
      <c r="P76">
        <v>3</v>
      </c>
    </row>
    <row r="77">
      <c r="A77" s="35" t="s">
        <v>48</v>
      </c>
      <c r="B77" s="43"/>
      <c r="C77" s="44"/>
      <c r="D77" s="44"/>
      <c r="E77" s="47" t="s">
        <v>44</v>
      </c>
      <c r="F77" s="44"/>
      <c r="G77" s="44"/>
      <c r="H77" s="44"/>
      <c r="I77" s="44"/>
      <c r="J77" s="45"/>
    </row>
    <row r="78" ht="30">
      <c r="A78" s="35" t="s">
        <v>50</v>
      </c>
      <c r="B78" s="43"/>
      <c r="C78" s="44"/>
      <c r="D78" s="44"/>
      <c r="E78" s="46" t="s">
        <v>135</v>
      </c>
      <c r="F78" s="44"/>
      <c r="G78" s="44"/>
      <c r="H78" s="44"/>
      <c r="I78" s="44"/>
      <c r="J78" s="45"/>
    </row>
    <row r="79" ht="195">
      <c r="A79" s="35" t="s">
        <v>52</v>
      </c>
      <c r="B79" s="43"/>
      <c r="C79" s="44"/>
      <c r="D79" s="44"/>
      <c r="E79" s="37" t="s">
        <v>141</v>
      </c>
      <c r="F79" s="44"/>
      <c r="G79" s="44"/>
      <c r="H79" s="44"/>
      <c r="I79" s="44"/>
      <c r="J79" s="45"/>
    </row>
    <row r="80" ht="30">
      <c r="A80" s="35" t="s">
        <v>42</v>
      </c>
      <c r="B80" s="35">
        <v>18</v>
      </c>
      <c r="C80" s="36" t="s">
        <v>144</v>
      </c>
      <c r="D80" s="35" t="s">
        <v>44</v>
      </c>
      <c r="E80" s="37" t="s">
        <v>145</v>
      </c>
      <c r="F80" s="38" t="s">
        <v>115</v>
      </c>
      <c r="G80" s="39">
        <v>2</v>
      </c>
      <c r="H80" s="40">
        <v>0</v>
      </c>
      <c r="I80" s="41">
        <f>ROUND(G80*H80,P4)</f>
        <v>0</v>
      </c>
      <c r="J80" s="38" t="s">
        <v>47</v>
      </c>
      <c r="O80" s="42">
        <f>I80*0.21</f>
        <v>0</v>
      </c>
      <c r="P80">
        <v>3</v>
      </c>
    </row>
    <row r="81">
      <c r="A81" s="35" t="s">
        <v>48</v>
      </c>
      <c r="B81" s="43"/>
      <c r="C81" s="44"/>
      <c r="D81" s="44"/>
      <c r="E81" s="47" t="s">
        <v>44</v>
      </c>
      <c r="F81" s="44"/>
      <c r="G81" s="44"/>
      <c r="H81" s="44"/>
      <c r="I81" s="44"/>
      <c r="J81" s="45"/>
    </row>
    <row r="82" ht="30">
      <c r="A82" s="35" t="s">
        <v>50</v>
      </c>
      <c r="B82" s="43"/>
      <c r="C82" s="44"/>
      <c r="D82" s="44"/>
      <c r="E82" s="46" t="s">
        <v>146</v>
      </c>
      <c r="F82" s="44"/>
      <c r="G82" s="44"/>
      <c r="H82" s="44"/>
      <c r="I82" s="44"/>
      <c r="J82" s="45"/>
    </row>
    <row r="83" ht="225">
      <c r="A83" s="35" t="s">
        <v>52</v>
      </c>
      <c r="B83" s="43"/>
      <c r="C83" s="44"/>
      <c r="D83" s="44"/>
      <c r="E83" s="37" t="s">
        <v>147</v>
      </c>
      <c r="F83" s="44"/>
      <c r="G83" s="44"/>
      <c r="H83" s="44"/>
      <c r="I83" s="44"/>
      <c r="J83" s="45"/>
    </row>
    <row r="84">
      <c r="A84" s="29" t="s">
        <v>39</v>
      </c>
      <c r="B84" s="30"/>
      <c r="C84" s="31" t="s">
        <v>148</v>
      </c>
      <c r="D84" s="32"/>
      <c r="E84" s="29" t="s">
        <v>149</v>
      </c>
      <c r="F84" s="32"/>
      <c r="G84" s="32"/>
      <c r="H84" s="32"/>
      <c r="I84" s="33">
        <f>SUMIFS(I85:I104,A85:A104,"P")</f>
        <v>0</v>
      </c>
      <c r="J84" s="34"/>
    </row>
    <row r="85" ht="30">
      <c r="A85" s="35" t="s">
        <v>42</v>
      </c>
      <c r="B85" s="35">
        <v>19</v>
      </c>
      <c r="C85" s="36" t="s">
        <v>150</v>
      </c>
      <c r="D85" s="35" t="s">
        <v>44</v>
      </c>
      <c r="E85" s="37" t="s">
        <v>151</v>
      </c>
      <c r="F85" s="38" t="s">
        <v>152</v>
      </c>
      <c r="G85" s="39">
        <v>2</v>
      </c>
      <c r="H85" s="40">
        <v>0</v>
      </c>
      <c r="I85" s="41">
        <f>ROUND(G85*H85,P4)</f>
        <v>0</v>
      </c>
      <c r="J85" s="38" t="s">
        <v>47</v>
      </c>
      <c r="O85" s="42">
        <f>I85*0.21</f>
        <v>0</v>
      </c>
      <c r="P85">
        <v>3</v>
      </c>
    </row>
    <row r="86">
      <c r="A86" s="35" t="s">
        <v>48</v>
      </c>
      <c r="B86" s="43"/>
      <c r="C86" s="44"/>
      <c r="D86" s="44"/>
      <c r="E86" s="47" t="s">
        <v>44</v>
      </c>
      <c r="F86" s="44"/>
      <c r="G86" s="44"/>
      <c r="H86" s="44"/>
      <c r="I86" s="44"/>
      <c r="J86" s="45"/>
    </row>
    <row r="87" ht="30">
      <c r="A87" s="35" t="s">
        <v>50</v>
      </c>
      <c r="B87" s="43"/>
      <c r="C87" s="44"/>
      <c r="D87" s="44"/>
      <c r="E87" s="46" t="s">
        <v>153</v>
      </c>
      <c r="F87" s="44"/>
      <c r="G87" s="44"/>
      <c r="H87" s="44"/>
      <c r="I87" s="44"/>
      <c r="J87" s="45"/>
    </row>
    <row r="88" ht="60">
      <c r="A88" s="35" t="s">
        <v>52</v>
      </c>
      <c r="B88" s="43"/>
      <c r="C88" s="44"/>
      <c r="D88" s="44"/>
      <c r="E88" s="37" t="s">
        <v>154</v>
      </c>
      <c r="F88" s="44"/>
      <c r="G88" s="44"/>
      <c r="H88" s="44"/>
      <c r="I88" s="44"/>
      <c r="J88" s="45"/>
    </row>
    <row r="89" ht="30">
      <c r="A89" s="35" t="s">
        <v>42</v>
      </c>
      <c r="B89" s="35">
        <v>20</v>
      </c>
      <c r="C89" s="36" t="s">
        <v>155</v>
      </c>
      <c r="D89" s="35" t="s">
        <v>44</v>
      </c>
      <c r="E89" s="37" t="s">
        <v>156</v>
      </c>
      <c r="F89" s="38" t="s">
        <v>152</v>
      </c>
      <c r="G89" s="39">
        <v>2</v>
      </c>
      <c r="H89" s="40">
        <v>0</v>
      </c>
      <c r="I89" s="41">
        <f>ROUND(G89*H89,P4)</f>
        <v>0</v>
      </c>
      <c r="J89" s="38" t="s">
        <v>47</v>
      </c>
      <c r="O89" s="42">
        <f>I89*0.21</f>
        <v>0</v>
      </c>
      <c r="P89">
        <v>3</v>
      </c>
    </row>
    <row r="90">
      <c r="A90" s="35" t="s">
        <v>48</v>
      </c>
      <c r="B90" s="43"/>
      <c r="C90" s="44"/>
      <c r="D90" s="44"/>
      <c r="E90" s="47" t="s">
        <v>44</v>
      </c>
      <c r="F90" s="44"/>
      <c r="G90" s="44"/>
      <c r="H90" s="44"/>
      <c r="I90" s="44"/>
      <c r="J90" s="45"/>
    </row>
    <row r="91" ht="30">
      <c r="A91" s="35" t="s">
        <v>50</v>
      </c>
      <c r="B91" s="43"/>
      <c r="C91" s="44"/>
      <c r="D91" s="44"/>
      <c r="E91" s="46" t="s">
        <v>146</v>
      </c>
      <c r="F91" s="44"/>
      <c r="G91" s="44"/>
      <c r="H91" s="44"/>
      <c r="I91" s="44"/>
      <c r="J91" s="45"/>
    </row>
    <row r="92" ht="90">
      <c r="A92" s="35" t="s">
        <v>52</v>
      </c>
      <c r="B92" s="43"/>
      <c r="C92" s="44"/>
      <c r="D92" s="44"/>
      <c r="E92" s="37" t="s">
        <v>157</v>
      </c>
      <c r="F92" s="44"/>
      <c r="G92" s="44"/>
      <c r="H92" s="44"/>
      <c r="I92" s="44"/>
      <c r="J92" s="45"/>
    </row>
    <row r="93" ht="30">
      <c r="A93" s="35" t="s">
        <v>42</v>
      </c>
      <c r="B93" s="35">
        <v>21</v>
      </c>
      <c r="C93" s="36" t="s">
        <v>158</v>
      </c>
      <c r="D93" s="35" t="s">
        <v>44</v>
      </c>
      <c r="E93" s="37" t="s">
        <v>159</v>
      </c>
      <c r="F93" s="38" t="s">
        <v>115</v>
      </c>
      <c r="G93" s="39">
        <v>3.109</v>
      </c>
      <c r="H93" s="40">
        <v>0</v>
      </c>
      <c r="I93" s="41">
        <f>ROUND(G93*H93,P4)</f>
        <v>0</v>
      </c>
      <c r="J93" s="38" t="s">
        <v>47</v>
      </c>
      <c r="O93" s="42">
        <f>I93*0.21</f>
        <v>0</v>
      </c>
      <c r="P93">
        <v>3</v>
      </c>
    </row>
    <row r="94">
      <c r="A94" s="35" t="s">
        <v>48</v>
      </c>
      <c r="B94" s="43"/>
      <c r="C94" s="44"/>
      <c r="D94" s="44"/>
      <c r="E94" s="47" t="s">
        <v>44</v>
      </c>
      <c r="F94" s="44"/>
      <c r="G94" s="44"/>
      <c r="H94" s="44"/>
      <c r="I94" s="44"/>
      <c r="J94" s="45"/>
    </row>
    <row r="95" ht="30">
      <c r="A95" s="35" t="s">
        <v>50</v>
      </c>
      <c r="B95" s="43"/>
      <c r="C95" s="44"/>
      <c r="D95" s="44"/>
      <c r="E95" s="46" t="s">
        <v>160</v>
      </c>
      <c r="F95" s="44"/>
      <c r="G95" s="44"/>
      <c r="H95" s="44"/>
      <c r="I95" s="44"/>
      <c r="J95" s="45"/>
    </row>
    <row r="96" ht="105">
      <c r="A96" s="35" t="s">
        <v>52</v>
      </c>
      <c r="B96" s="43"/>
      <c r="C96" s="44"/>
      <c r="D96" s="44"/>
      <c r="E96" s="37" t="s">
        <v>161</v>
      </c>
      <c r="F96" s="44"/>
      <c r="G96" s="44"/>
      <c r="H96" s="44"/>
      <c r="I96" s="44"/>
      <c r="J96" s="45"/>
    </row>
    <row r="97" ht="30">
      <c r="A97" s="35" t="s">
        <v>42</v>
      </c>
      <c r="B97" s="35">
        <v>22</v>
      </c>
      <c r="C97" s="36" t="s">
        <v>162</v>
      </c>
      <c r="D97" s="35" t="s">
        <v>44</v>
      </c>
      <c r="E97" s="37" t="s">
        <v>163</v>
      </c>
      <c r="F97" s="38" t="s">
        <v>92</v>
      </c>
      <c r="G97" s="39">
        <v>203</v>
      </c>
      <c r="H97" s="40">
        <v>0</v>
      </c>
      <c r="I97" s="41">
        <f>ROUND(G97*H97,P4)</f>
        <v>0</v>
      </c>
      <c r="J97" s="38" t="s">
        <v>47</v>
      </c>
      <c r="O97" s="42">
        <f>I97*0.21</f>
        <v>0</v>
      </c>
      <c r="P97">
        <v>3</v>
      </c>
    </row>
    <row r="98">
      <c r="A98" s="35" t="s">
        <v>48</v>
      </c>
      <c r="B98" s="43"/>
      <c r="C98" s="44"/>
      <c r="D98" s="44"/>
      <c r="E98" s="47" t="s">
        <v>44</v>
      </c>
      <c r="F98" s="44"/>
      <c r="G98" s="44"/>
      <c r="H98" s="44"/>
      <c r="I98" s="44"/>
      <c r="J98" s="45"/>
    </row>
    <row r="99" ht="30">
      <c r="A99" s="35" t="s">
        <v>50</v>
      </c>
      <c r="B99" s="43"/>
      <c r="C99" s="44"/>
      <c r="D99" s="44"/>
      <c r="E99" s="46" t="s">
        <v>164</v>
      </c>
      <c r="F99" s="44"/>
      <c r="G99" s="44"/>
      <c r="H99" s="44"/>
      <c r="I99" s="44"/>
      <c r="J99" s="45"/>
    </row>
    <row r="100" ht="90">
      <c r="A100" s="35" t="s">
        <v>52</v>
      </c>
      <c r="B100" s="43"/>
      <c r="C100" s="44"/>
      <c r="D100" s="44"/>
      <c r="E100" s="37" t="s">
        <v>165</v>
      </c>
      <c r="F100" s="44"/>
      <c r="G100" s="44"/>
      <c r="H100" s="44"/>
      <c r="I100" s="44"/>
      <c r="J100" s="45"/>
    </row>
    <row r="101">
      <c r="A101" s="35" t="s">
        <v>42</v>
      </c>
      <c r="B101" s="35">
        <v>23</v>
      </c>
      <c r="C101" s="36" t="s">
        <v>166</v>
      </c>
      <c r="D101" s="35" t="s">
        <v>44</v>
      </c>
      <c r="E101" s="37" t="s">
        <v>167</v>
      </c>
      <c r="F101" s="38" t="s">
        <v>87</v>
      </c>
      <c r="G101" s="39">
        <v>1.776</v>
      </c>
      <c r="H101" s="40">
        <v>0</v>
      </c>
      <c r="I101" s="41">
        <f>ROUND(G101*H101,P4)</f>
        <v>0</v>
      </c>
      <c r="J101" s="38" t="s">
        <v>47</v>
      </c>
      <c r="O101" s="42">
        <f>I101*0.21</f>
        <v>0</v>
      </c>
      <c r="P101">
        <v>3</v>
      </c>
    </row>
    <row r="102">
      <c r="A102" s="35" t="s">
        <v>48</v>
      </c>
      <c r="B102" s="43"/>
      <c r="C102" s="44"/>
      <c r="D102" s="44"/>
      <c r="E102" s="47" t="s">
        <v>44</v>
      </c>
      <c r="F102" s="44"/>
      <c r="G102" s="44"/>
      <c r="H102" s="44"/>
      <c r="I102" s="44"/>
      <c r="J102" s="45"/>
    </row>
    <row r="103" ht="60">
      <c r="A103" s="35" t="s">
        <v>50</v>
      </c>
      <c r="B103" s="43"/>
      <c r="C103" s="44"/>
      <c r="D103" s="44"/>
      <c r="E103" s="46" t="s">
        <v>168</v>
      </c>
      <c r="F103" s="44"/>
      <c r="G103" s="44"/>
      <c r="H103" s="44"/>
      <c r="I103" s="44"/>
      <c r="J103" s="45"/>
    </row>
    <row r="104" ht="180">
      <c r="A104" s="35" t="s">
        <v>52</v>
      </c>
      <c r="B104" s="48"/>
      <c r="C104" s="49"/>
      <c r="D104" s="49"/>
      <c r="E104" s="37" t="s">
        <v>169</v>
      </c>
      <c r="F104" s="49"/>
      <c r="G104" s="49"/>
      <c r="H104" s="49"/>
      <c r="I104" s="49"/>
      <c r="J104" s="50"/>
    </row>
  </sheetData>
  <sheetProtection sheet="1" objects="1" scenarios="1" spinCount="100000" saltValue="tIZND+PMmjGz18dF+pSq63H3+zfp/ZUeV6J2uN3Jo9D+kNIfDuIgrx8DCiqQyaUPWpEd8F87DYO6rOzEzjYvPg==" hashValue="jRULsA4ZdZOQk1+6F/x7iuHkgLp0Xy/wN+6/67pY8mskS0mFARPqpz+R8rXF3NXINNt04lnlt06cECJfU0G/ag==" algorithmName="SHA-512" password="CC71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21</v>
      </c>
      <c r="F2" s="15"/>
      <c r="G2" s="15"/>
      <c r="H2" s="15"/>
      <c r="I2" s="15"/>
      <c r="J2" s="17"/>
    </row>
    <row r="3" ht="30">
      <c r="A3" s="3" t="s">
        <v>22</v>
      </c>
      <c r="B3" s="18" t="s">
        <v>23</v>
      </c>
      <c r="C3" s="19" t="s">
        <v>24</v>
      </c>
      <c r="D3" s="20"/>
      <c r="E3" s="21" t="s">
        <v>25</v>
      </c>
      <c r="F3" s="15"/>
      <c r="G3" s="15"/>
      <c r="H3" s="22" t="s">
        <v>15</v>
      </c>
      <c r="I3" s="23">
        <f>SUMIFS(I8:I11,A8:A11,"SD")</f>
        <v>0</v>
      </c>
      <c r="J3" s="17"/>
      <c r="O3">
        <v>0</v>
      </c>
      <c r="P3">
        <v>2</v>
      </c>
    </row>
    <row r="4">
      <c r="A4" s="3" t="s">
        <v>26</v>
      </c>
      <c r="B4" s="18" t="s">
        <v>27</v>
      </c>
      <c r="C4" s="19" t="s">
        <v>15</v>
      </c>
      <c r="D4" s="20"/>
      <c r="E4" s="21" t="s">
        <v>16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28</v>
      </c>
      <c r="B5" s="25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6" t="s">
        <v>36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37</v>
      </c>
      <c r="I6" s="7" t="s">
        <v>38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39</v>
      </c>
      <c r="B8" s="30"/>
      <c r="C8" s="31" t="s">
        <v>170</v>
      </c>
      <c r="D8" s="32"/>
      <c r="E8" s="29" t="s">
        <v>171</v>
      </c>
      <c r="F8" s="32"/>
      <c r="G8" s="32"/>
      <c r="H8" s="32"/>
      <c r="I8" s="33">
        <f>SUMIFS(I9:I11,A9:A11,"P")</f>
        <v>0</v>
      </c>
      <c r="J8" s="34"/>
    </row>
    <row r="9">
      <c r="A9" s="35" t="s">
        <v>42</v>
      </c>
      <c r="B9" s="35">
        <v>1</v>
      </c>
      <c r="C9" s="36" t="s">
        <v>172</v>
      </c>
      <c r="D9" s="35" t="s">
        <v>173</v>
      </c>
      <c r="E9" s="37" t="s">
        <v>174</v>
      </c>
      <c r="F9" s="38" t="s">
        <v>175</v>
      </c>
      <c r="G9" s="39">
        <v>1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 ht="60">
      <c r="A10" s="35" t="s">
        <v>48</v>
      </c>
      <c r="B10" s="43"/>
      <c r="C10" s="44"/>
      <c r="D10" s="44"/>
      <c r="E10" s="37" t="s">
        <v>176</v>
      </c>
      <c r="F10" s="44"/>
      <c r="G10" s="44"/>
      <c r="H10" s="44"/>
      <c r="I10" s="44"/>
      <c r="J10" s="45"/>
    </row>
    <row r="11">
      <c r="A11" s="35" t="s">
        <v>52</v>
      </c>
      <c r="B11" s="48"/>
      <c r="C11" s="49"/>
      <c r="D11" s="49"/>
      <c r="E11" s="51" t="s">
        <v>44</v>
      </c>
      <c r="F11" s="49"/>
      <c r="G11" s="49"/>
      <c r="H11" s="49"/>
      <c r="I11" s="49"/>
      <c r="J11" s="50"/>
    </row>
  </sheetData>
  <sheetProtection sheet="1" objects="1" scenarios="1" spinCount="100000" saltValue="ULXqoEze1XeYGlytv0oNuUZRTn39Z8BzV+3c6kQRy3LA+576+6+6pPiZNiiK833SrfQl1qSMvkpabWvJv8LHmQ==" hashValue="6qs3BLTeKr0xgzb26tQpD+rs6VdfayeHuAJ3H6MJDF0Nlka4AE5MDg2ijDlg70qVAXubWEx4uCBWa5UTdNxaXg==" algorithmName="SHA-512" password="CC71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21</v>
      </c>
      <c r="F2" s="15"/>
      <c r="G2" s="15"/>
      <c r="H2" s="15"/>
      <c r="I2" s="15"/>
      <c r="J2" s="17"/>
    </row>
    <row r="3" ht="30">
      <c r="A3" s="3" t="s">
        <v>22</v>
      </c>
      <c r="B3" s="18" t="s">
        <v>23</v>
      </c>
      <c r="C3" s="19" t="s">
        <v>24</v>
      </c>
      <c r="D3" s="20"/>
      <c r="E3" s="21" t="s">
        <v>25</v>
      </c>
      <c r="F3" s="15"/>
      <c r="G3" s="15"/>
      <c r="H3" s="22" t="s">
        <v>17</v>
      </c>
      <c r="I3" s="23">
        <f>SUMIFS(I8:I32,A8:A32,"SD")</f>
        <v>0</v>
      </c>
      <c r="J3" s="17"/>
      <c r="O3">
        <v>0</v>
      </c>
      <c r="P3">
        <v>2</v>
      </c>
    </row>
    <row r="4">
      <c r="A4" s="3" t="s">
        <v>26</v>
      </c>
      <c r="B4" s="18" t="s">
        <v>27</v>
      </c>
      <c r="C4" s="19" t="s">
        <v>17</v>
      </c>
      <c r="D4" s="20"/>
      <c r="E4" s="21" t="s">
        <v>18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28</v>
      </c>
      <c r="B5" s="25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6" t="s">
        <v>36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37</v>
      </c>
      <c r="I6" s="7" t="s">
        <v>38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39</v>
      </c>
      <c r="B8" s="30"/>
      <c r="C8" s="31" t="s">
        <v>40</v>
      </c>
      <c r="D8" s="32"/>
      <c r="E8" s="29" t="s">
        <v>41</v>
      </c>
      <c r="F8" s="32"/>
      <c r="G8" s="32"/>
      <c r="H8" s="32"/>
      <c r="I8" s="33">
        <f>SUMIFS(I9:I12,A9:A12,"P")</f>
        <v>0</v>
      </c>
      <c r="J8" s="34"/>
    </row>
    <row r="9" ht="30">
      <c r="A9" s="35" t="s">
        <v>42</v>
      </c>
      <c r="B9" s="35">
        <v>1</v>
      </c>
      <c r="C9" s="36" t="s">
        <v>80</v>
      </c>
      <c r="D9" s="35" t="s">
        <v>44</v>
      </c>
      <c r="E9" s="37" t="s">
        <v>81</v>
      </c>
      <c r="F9" s="38" t="s">
        <v>77</v>
      </c>
      <c r="G9" s="39">
        <v>57.600000000000001</v>
      </c>
      <c r="H9" s="40">
        <v>0</v>
      </c>
      <c r="I9" s="41">
        <f>ROUND(G9*H9,P4)</f>
        <v>0</v>
      </c>
      <c r="J9" s="38" t="s">
        <v>47</v>
      </c>
      <c r="O9" s="42">
        <f>I9*0.21</f>
        <v>0</v>
      </c>
      <c r="P9">
        <v>3</v>
      </c>
    </row>
    <row r="10">
      <c r="A10" s="35" t="s">
        <v>48</v>
      </c>
      <c r="B10" s="43"/>
      <c r="C10" s="44"/>
      <c r="D10" s="44"/>
      <c r="E10" s="47" t="s">
        <v>44</v>
      </c>
      <c r="F10" s="44"/>
      <c r="G10" s="44"/>
      <c r="H10" s="44"/>
      <c r="I10" s="44"/>
      <c r="J10" s="45"/>
    </row>
    <row r="11" ht="30">
      <c r="A11" s="35" t="s">
        <v>50</v>
      </c>
      <c r="B11" s="43"/>
      <c r="C11" s="44"/>
      <c r="D11" s="44"/>
      <c r="E11" s="46" t="s">
        <v>177</v>
      </c>
      <c r="F11" s="44"/>
      <c r="G11" s="44"/>
      <c r="H11" s="44"/>
      <c r="I11" s="44"/>
      <c r="J11" s="45"/>
    </row>
    <row r="12" ht="165">
      <c r="A12" s="35" t="s">
        <v>52</v>
      </c>
      <c r="B12" s="43"/>
      <c r="C12" s="44"/>
      <c r="D12" s="44"/>
      <c r="E12" s="37" t="s">
        <v>79</v>
      </c>
      <c r="F12" s="44"/>
      <c r="G12" s="44"/>
      <c r="H12" s="44"/>
      <c r="I12" s="44"/>
      <c r="J12" s="45"/>
    </row>
    <row r="13">
      <c r="A13" s="29" t="s">
        <v>39</v>
      </c>
      <c r="B13" s="30"/>
      <c r="C13" s="31" t="s">
        <v>118</v>
      </c>
      <c r="D13" s="32"/>
      <c r="E13" s="29" t="s">
        <v>119</v>
      </c>
      <c r="F13" s="32"/>
      <c r="G13" s="32"/>
      <c r="H13" s="32"/>
      <c r="I13" s="33">
        <f>SUMIFS(I14:I17,A14:A17,"P")</f>
        <v>0</v>
      </c>
      <c r="J13" s="34"/>
    </row>
    <row r="14">
      <c r="A14" s="35" t="s">
        <v>42</v>
      </c>
      <c r="B14" s="35">
        <v>2</v>
      </c>
      <c r="C14" s="36" t="s">
        <v>178</v>
      </c>
      <c r="D14" s="35" t="s">
        <v>44</v>
      </c>
      <c r="E14" s="37" t="s">
        <v>179</v>
      </c>
      <c r="F14" s="38" t="s">
        <v>87</v>
      </c>
      <c r="G14" s="39">
        <v>0.95899999999999996</v>
      </c>
      <c r="H14" s="40">
        <v>0</v>
      </c>
      <c r="I14" s="41">
        <f>ROUND(G14*H14,P4)</f>
        <v>0</v>
      </c>
      <c r="J14" s="38" t="s">
        <v>47</v>
      </c>
      <c r="O14" s="42">
        <f>I14*0.21</f>
        <v>0</v>
      </c>
      <c r="P14">
        <v>3</v>
      </c>
    </row>
    <row r="15">
      <c r="A15" s="35" t="s">
        <v>48</v>
      </c>
      <c r="B15" s="43"/>
      <c r="C15" s="44"/>
      <c r="D15" s="44"/>
      <c r="E15" s="47" t="s">
        <v>44</v>
      </c>
      <c r="F15" s="44"/>
      <c r="G15" s="44"/>
      <c r="H15" s="44"/>
      <c r="I15" s="44"/>
      <c r="J15" s="45"/>
    </row>
    <row r="16" ht="30">
      <c r="A16" s="35" t="s">
        <v>50</v>
      </c>
      <c r="B16" s="43"/>
      <c r="C16" s="44"/>
      <c r="D16" s="44"/>
      <c r="E16" s="46" t="s">
        <v>180</v>
      </c>
      <c r="F16" s="44"/>
      <c r="G16" s="44"/>
      <c r="H16" s="44"/>
      <c r="I16" s="44"/>
      <c r="J16" s="45"/>
    </row>
    <row r="17" ht="330">
      <c r="A17" s="35" t="s">
        <v>52</v>
      </c>
      <c r="B17" s="43"/>
      <c r="C17" s="44"/>
      <c r="D17" s="44"/>
      <c r="E17" s="37" t="s">
        <v>181</v>
      </c>
      <c r="F17" s="44"/>
      <c r="G17" s="44"/>
      <c r="H17" s="44"/>
      <c r="I17" s="44"/>
      <c r="J17" s="45"/>
    </row>
    <row r="18">
      <c r="A18" s="29" t="s">
        <v>39</v>
      </c>
      <c r="B18" s="30"/>
      <c r="C18" s="31" t="s">
        <v>182</v>
      </c>
      <c r="D18" s="32"/>
      <c r="E18" s="29" t="s">
        <v>183</v>
      </c>
      <c r="F18" s="32"/>
      <c r="G18" s="32"/>
      <c r="H18" s="32"/>
      <c r="I18" s="33">
        <f>SUMIFS(I19:I22,A19:A22,"P")</f>
        <v>0</v>
      </c>
      <c r="J18" s="34"/>
    </row>
    <row r="19" ht="30">
      <c r="A19" s="35" t="s">
        <v>42</v>
      </c>
      <c r="B19" s="35">
        <v>3</v>
      </c>
      <c r="C19" s="36" t="s">
        <v>184</v>
      </c>
      <c r="D19" s="35" t="s">
        <v>44</v>
      </c>
      <c r="E19" s="37" t="s">
        <v>185</v>
      </c>
      <c r="F19" s="38" t="s">
        <v>77</v>
      </c>
      <c r="G19" s="39">
        <v>0.28799999999999998</v>
      </c>
      <c r="H19" s="40">
        <v>0</v>
      </c>
      <c r="I19" s="41">
        <f>ROUND(G19*H19,P4)</f>
        <v>0</v>
      </c>
      <c r="J19" s="38" t="s">
        <v>47</v>
      </c>
      <c r="O19" s="42">
        <f>I19*0.21</f>
        <v>0</v>
      </c>
      <c r="P19">
        <v>3</v>
      </c>
    </row>
    <row r="20">
      <c r="A20" s="35" t="s">
        <v>48</v>
      </c>
      <c r="B20" s="43"/>
      <c r="C20" s="44"/>
      <c r="D20" s="44"/>
      <c r="E20" s="47" t="s">
        <v>44</v>
      </c>
      <c r="F20" s="44"/>
      <c r="G20" s="44"/>
      <c r="H20" s="44"/>
      <c r="I20" s="44"/>
      <c r="J20" s="45"/>
    </row>
    <row r="21" ht="30">
      <c r="A21" s="35" t="s">
        <v>50</v>
      </c>
      <c r="B21" s="43"/>
      <c r="C21" s="44"/>
      <c r="D21" s="44"/>
      <c r="E21" s="46" t="s">
        <v>186</v>
      </c>
      <c r="F21" s="44"/>
      <c r="G21" s="44"/>
      <c r="H21" s="44"/>
      <c r="I21" s="44"/>
      <c r="J21" s="45"/>
    </row>
    <row r="22" ht="90">
      <c r="A22" s="35" t="s">
        <v>52</v>
      </c>
      <c r="B22" s="43"/>
      <c r="C22" s="44"/>
      <c r="D22" s="44"/>
      <c r="E22" s="37" t="s">
        <v>187</v>
      </c>
      <c r="F22" s="44"/>
      <c r="G22" s="44"/>
      <c r="H22" s="44"/>
      <c r="I22" s="44"/>
      <c r="J22" s="45"/>
    </row>
    <row r="23">
      <c r="A23" s="29" t="s">
        <v>39</v>
      </c>
      <c r="B23" s="30"/>
      <c r="C23" s="31" t="s">
        <v>170</v>
      </c>
      <c r="D23" s="32"/>
      <c r="E23" s="29" t="s">
        <v>171</v>
      </c>
      <c r="F23" s="32"/>
      <c r="G23" s="32"/>
      <c r="H23" s="32"/>
      <c r="I23" s="33">
        <f>SUMIFS(I24:I27,A24:A27,"P")</f>
        <v>0</v>
      </c>
      <c r="J23" s="34"/>
    </row>
    <row r="24" ht="30">
      <c r="A24" s="35" t="s">
        <v>42</v>
      </c>
      <c r="B24" s="35">
        <v>4</v>
      </c>
      <c r="C24" s="36" t="s">
        <v>188</v>
      </c>
      <c r="D24" s="35" t="s">
        <v>44</v>
      </c>
      <c r="E24" s="37" t="s">
        <v>189</v>
      </c>
      <c r="F24" s="38" t="s">
        <v>115</v>
      </c>
      <c r="G24" s="39">
        <v>145.19999999999999</v>
      </c>
      <c r="H24" s="40">
        <v>0</v>
      </c>
      <c r="I24" s="41">
        <f>ROUND(G24*H24,P4)</f>
        <v>0</v>
      </c>
      <c r="J24" s="38" t="s">
        <v>47</v>
      </c>
      <c r="O24" s="42">
        <f>I24*0.21</f>
        <v>0</v>
      </c>
      <c r="P24">
        <v>3</v>
      </c>
    </row>
    <row r="25">
      <c r="A25" s="35" t="s">
        <v>48</v>
      </c>
      <c r="B25" s="43"/>
      <c r="C25" s="44"/>
      <c r="D25" s="44"/>
      <c r="E25" s="47" t="s">
        <v>44</v>
      </c>
      <c r="F25" s="44"/>
      <c r="G25" s="44"/>
      <c r="H25" s="44"/>
      <c r="I25" s="44"/>
      <c r="J25" s="45"/>
    </row>
    <row r="26" ht="30">
      <c r="A26" s="35" t="s">
        <v>50</v>
      </c>
      <c r="B26" s="43"/>
      <c r="C26" s="44"/>
      <c r="D26" s="44"/>
      <c r="E26" s="46" t="s">
        <v>190</v>
      </c>
      <c r="F26" s="44"/>
      <c r="G26" s="44"/>
      <c r="H26" s="44"/>
      <c r="I26" s="44"/>
      <c r="J26" s="45"/>
    </row>
    <row r="27" ht="165">
      <c r="A27" s="35" t="s">
        <v>52</v>
      </c>
      <c r="B27" s="43"/>
      <c r="C27" s="44"/>
      <c r="D27" s="44"/>
      <c r="E27" s="37" t="s">
        <v>191</v>
      </c>
      <c r="F27" s="44"/>
      <c r="G27" s="44"/>
      <c r="H27" s="44"/>
      <c r="I27" s="44"/>
      <c r="J27" s="45"/>
    </row>
    <row r="28">
      <c r="A28" s="29" t="s">
        <v>39</v>
      </c>
      <c r="B28" s="30"/>
      <c r="C28" s="31" t="s">
        <v>148</v>
      </c>
      <c r="D28" s="32"/>
      <c r="E28" s="29" t="s">
        <v>149</v>
      </c>
      <c r="F28" s="32"/>
      <c r="G28" s="32"/>
      <c r="H28" s="32"/>
      <c r="I28" s="33">
        <f>SUMIFS(I29:I32,A29:A32,"P")</f>
        <v>0</v>
      </c>
      <c r="J28" s="34"/>
    </row>
    <row r="29">
      <c r="A29" s="35" t="s">
        <v>42</v>
      </c>
      <c r="B29" s="35">
        <v>5</v>
      </c>
      <c r="C29" s="36" t="s">
        <v>192</v>
      </c>
      <c r="D29" s="35" t="s">
        <v>44</v>
      </c>
      <c r="E29" s="37" t="s">
        <v>193</v>
      </c>
      <c r="F29" s="38" t="s">
        <v>92</v>
      </c>
      <c r="G29" s="39">
        <v>72</v>
      </c>
      <c r="H29" s="40">
        <v>0</v>
      </c>
      <c r="I29" s="41">
        <f>ROUND(G29*H29,P4)</f>
        <v>0</v>
      </c>
      <c r="J29" s="38" t="s">
        <v>47</v>
      </c>
      <c r="O29" s="42">
        <f>I29*0.21</f>
        <v>0</v>
      </c>
      <c r="P29">
        <v>3</v>
      </c>
    </row>
    <row r="30">
      <c r="A30" s="35" t="s">
        <v>48</v>
      </c>
      <c r="B30" s="43"/>
      <c r="C30" s="44"/>
      <c r="D30" s="44"/>
      <c r="E30" s="47" t="s">
        <v>44</v>
      </c>
      <c r="F30" s="44"/>
      <c r="G30" s="44"/>
      <c r="H30" s="44"/>
      <c r="I30" s="44"/>
      <c r="J30" s="45"/>
    </row>
    <row r="31" ht="45">
      <c r="A31" s="35" t="s">
        <v>50</v>
      </c>
      <c r="B31" s="43"/>
      <c r="C31" s="44"/>
      <c r="D31" s="44"/>
      <c r="E31" s="46" t="s">
        <v>194</v>
      </c>
      <c r="F31" s="44"/>
      <c r="G31" s="44"/>
      <c r="H31" s="44"/>
      <c r="I31" s="44"/>
      <c r="J31" s="45"/>
    </row>
    <row r="32" ht="195">
      <c r="A32" s="35" t="s">
        <v>52</v>
      </c>
      <c r="B32" s="48"/>
      <c r="C32" s="49"/>
      <c r="D32" s="49"/>
      <c r="E32" s="37" t="s">
        <v>195</v>
      </c>
      <c r="F32" s="49"/>
      <c r="G32" s="49"/>
      <c r="H32" s="49"/>
      <c r="I32" s="49"/>
      <c r="J32" s="50"/>
    </row>
  </sheetData>
  <sheetProtection sheet="1" objects="1" scenarios="1" spinCount="100000" saltValue="gFgq3qMjH/qz2OPSPrFT2He1KKAxl3cZU6e3/qhyrm3umMEmfUImfXQiY0HpS5ZEw37H3gcXEny8vo5Gxnh2Wg==" hashValue="dqe0uTenjlCKUCm+j/sw7YqeTLC99IYSFZJwAqU5ApomDGDGYUcjG1BnhBHHJ7T7L3pxGlHzSyo8MLyVX5b/KA==" algorithmName="SHA-512" password="CC71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21</v>
      </c>
      <c r="F2" s="15"/>
      <c r="G2" s="15"/>
      <c r="H2" s="15"/>
      <c r="I2" s="15"/>
      <c r="J2" s="17"/>
    </row>
    <row r="3" ht="30">
      <c r="A3" s="3" t="s">
        <v>22</v>
      </c>
      <c r="B3" s="18" t="s">
        <v>23</v>
      </c>
      <c r="C3" s="19" t="s">
        <v>24</v>
      </c>
      <c r="D3" s="20"/>
      <c r="E3" s="21" t="s">
        <v>25</v>
      </c>
      <c r="F3" s="15"/>
      <c r="G3" s="15"/>
      <c r="H3" s="22" t="s">
        <v>19</v>
      </c>
      <c r="I3" s="23">
        <f>SUMIFS(I8:I37,A8:A37,"SD")</f>
        <v>0</v>
      </c>
      <c r="J3" s="17"/>
      <c r="O3">
        <v>0</v>
      </c>
      <c r="P3">
        <v>2</v>
      </c>
    </row>
    <row r="4">
      <c r="A4" s="3" t="s">
        <v>26</v>
      </c>
      <c r="B4" s="18" t="s">
        <v>27</v>
      </c>
      <c r="C4" s="19" t="s">
        <v>19</v>
      </c>
      <c r="D4" s="20"/>
      <c r="E4" s="21" t="s">
        <v>20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28</v>
      </c>
      <c r="B5" s="25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6" t="s">
        <v>36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37</v>
      </c>
      <c r="I6" s="7" t="s">
        <v>38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39</v>
      </c>
      <c r="B8" s="30"/>
      <c r="C8" s="31" t="s">
        <v>83</v>
      </c>
      <c r="D8" s="32"/>
      <c r="E8" s="29" t="s">
        <v>84</v>
      </c>
      <c r="F8" s="32"/>
      <c r="G8" s="32"/>
      <c r="H8" s="32"/>
      <c r="I8" s="33">
        <f>SUMIFS(I9:I32,A9:A32,"P")</f>
        <v>0</v>
      </c>
      <c r="J8" s="34"/>
    </row>
    <row r="9">
      <c r="A9" s="35" t="s">
        <v>42</v>
      </c>
      <c r="B9" s="35">
        <v>1</v>
      </c>
      <c r="C9" s="36" t="s">
        <v>196</v>
      </c>
      <c r="D9" s="35" t="s">
        <v>44</v>
      </c>
      <c r="E9" s="37" t="s">
        <v>197</v>
      </c>
      <c r="F9" s="38" t="s">
        <v>87</v>
      </c>
      <c r="G9" s="39">
        <v>77</v>
      </c>
      <c r="H9" s="40">
        <v>0</v>
      </c>
      <c r="I9" s="41">
        <f>ROUND(G9*H9,P4)</f>
        <v>0</v>
      </c>
      <c r="J9" s="38" t="s">
        <v>47</v>
      </c>
      <c r="O9" s="42">
        <f>I9*0.21</f>
        <v>0</v>
      </c>
      <c r="P9">
        <v>3</v>
      </c>
    </row>
    <row r="10">
      <c r="A10" s="35" t="s">
        <v>48</v>
      </c>
      <c r="B10" s="43"/>
      <c r="C10" s="44"/>
      <c r="D10" s="44"/>
      <c r="E10" s="47" t="s">
        <v>44</v>
      </c>
      <c r="F10" s="44"/>
      <c r="G10" s="44"/>
      <c r="H10" s="44"/>
      <c r="I10" s="44"/>
      <c r="J10" s="45"/>
    </row>
    <row r="11" ht="30">
      <c r="A11" s="35" t="s">
        <v>50</v>
      </c>
      <c r="B11" s="43"/>
      <c r="C11" s="44"/>
      <c r="D11" s="44"/>
      <c r="E11" s="46" t="s">
        <v>198</v>
      </c>
      <c r="F11" s="44"/>
      <c r="G11" s="44"/>
      <c r="H11" s="44"/>
      <c r="I11" s="44"/>
      <c r="J11" s="45"/>
    </row>
    <row r="12" ht="75">
      <c r="A12" s="35" t="s">
        <v>52</v>
      </c>
      <c r="B12" s="43"/>
      <c r="C12" s="44"/>
      <c r="D12" s="44"/>
      <c r="E12" s="37" t="s">
        <v>199</v>
      </c>
      <c r="F12" s="44"/>
      <c r="G12" s="44"/>
      <c r="H12" s="44"/>
      <c r="I12" s="44"/>
      <c r="J12" s="45"/>
    </row>
    <row r="13">
      <c r="A13" s="35" t="s">
        <v>42</v>
      </c>
      <c r="B13" s="35">
        <v>2</v>
      </c>
      <c r="C13" s="36" t="s">
        <v>200</v>
      </c>
      <c r="D13" s="35" t="s">
        <v>44</v>
      </c>
      <c r="E13" s="37" t="s">
        <v>201</v>
      </c>
      <c r="F13" s="38" t="s">
        <v>115</v>
      </c>
      <c r="G13" s="39">
        <v>655</v>
      </c>
      <c r="H13" s="40">
        <v>0</v>
      </c>
      <c r="I13" s="41">
        <f>ROUND(G13*H13,P4)</f>
        <v>0</v>
      </c>
      <c r="J13" s="38" t="s">
        <v>47</v>
      </c>
      <c r="O13" s="42">
        <f>I13*0.21</f>
        <v>0</v>
      </c>
      <c r="P13">
        <v>3</v>
      </c>
    </row>
    <row r="14">
      <c r="A14" s="35" t="s">
        <v>48</v>
      </c>
      <c r="B14" s="43"/>
      <c r="C14" s="44"/>
      <c r="D14" s="44"/>
      <c r="E14" s="47" t="s">
        <v>44</v>
      </c>
      <c r="F14" s="44"/>
      <c r="G14" s="44"/>
      <c r="H14" s="44"/>
      <c r="I14" s="44"/>
      <c r="J14" s="45"/>
    </row>
    <row r="15" ht="30">
      <c r="A15" s="35" t="s">
        <v>50</v>
      </c>
      <c r="B15" s="43"/>
      <c r="C15" s="44"/>
      <c r="D15" s="44"/>
      <c r="E15" s="46" t="s">
        <v>202</v>
      </c>
      <c r="F15" s="44"/>
      <c r="G15" s="44"/>
      <c r="H15" s="44"/>
      <c r="I15" s="44"/>
      <c r="J15" s="45"/>
    </row>
    <row r="16" ht="75">
      <c r="A16" s="35" t="s">
        <v>52</v>
      </c>
      <c r="B16" s="43"/>
      <c r="C16" s="44"/>
      <c r="D16" s="44"/>
      <c r="E16" s="37" t="s">
        <v>203</v>
      </c>
      <c r="F16" s="44"/>
      <c r="G16" s="44"/>
      <c r="H16" s="44"/>
      <c r="I16" s="44"/>
      <c r="J16" s="45"/>
    </row>
    <row r="17">
      <c r="A17" s="35" t="s">
        <v>42</v>
      </c>
      <c r="B17" s="35">
        <v>3</v>
      </c>
      <c r="C17" s="36" t="s">
        <v>204</v>
      </c>
      <c r="D17" s="35" t="s">
        <v>44</v>
      </c>
      <c r="E17" s="37" t="s">
        <v>205</v>
      </c>
      <c r="F17" s="38" t="s">
        <v>115</v>
      </c>
      <c r="G17" s="39">
        <v>655</v>
      </c>
      <c r="H17" s="40">
        <v>0</v>
      </c>
      <c r="I17" s="41">
        <f>ROUND(G17*H17,P4)</f>
        <v>0</v>
      </c>
      <c r="J17" s="38" t="s">
        <v>47</v>
      </c>
      <c r="O17" s="42">
        <f>I17*0.21</f>
        <v>0</v>
      </c>
      <c r="P17">
        <v>3</v>
      </c>
    </row>
    <row r="18">
      <c r="A18" s="35" t="s">
        <v>48</v>
      </c>
      <c r="B18" s="43"/>
      <c r="C18" s="44"/>
      <c r="D18" s="44"/>
      <c r="E18" s="47" t="s">
        <v>44</v>
      </c>
      <c r="F18" s="44"/>
      <c r="G18" s="44"/>
      <c r="H18" s="44"/>
      <c r="I18" s="44"/>
      <c r="J18" s="45"/>
    </row>
    <row r="19" ht="30">
      <c r="A19" s="35" t="s">
        <v>50</v>
      </c>
      <c r="B19" s="43"/>
      <c r="C19" s="44"/>
      <c r="D19" s="44"/>
      <c r="E19" s="46" t="s">
        <v>202</v>
      </c>
      <c r="F19" s="44"/>
      <c r="G19" s="44"/>
      <c r="H19" s="44"/>
      <c r="I19" s="44"/>
      <c r="J19" s="45"/>
    </row>
    <row r="20" ht="75">
      <c r="A20" s="35" t="s">
        <v>52</v>
      </c>
      <c r="B20" s="43"/>
      <c r="C20" s="44"/>
      <c r="D20" s="44"/>
      <c r="E20" s="37" t="s">
        <v>206</v>
      </c>
      <c r="F20" s="44"/>
      <c r="G20" s="44"/>
      <c r="H20" s="44"/>
      <c r="I20" s="44"/>
      <c r="J20" s="45"/>
    </row>
    <row r="21">
      <c r="A21" s="35" t="s">
        <v>42</v>
      </c>
      <c r="B21" s="35">
        <v>4</v>
      </c>
      <c r="C21" s="36" t="s">
        <v>207</v>
      </c>
      <c r="D21" s="35" t="s">
        <v>44</v>
      </c>
      <c r="E21" s="37" t="s">
        <v>208</v>
      </c>
      <c r="F21" s="38" t="s">
        <v>115</v>
      </c>
      <c r="G21" s="39">
        <v>15</v>
      </c>
      <c r="H21" s="40">
        <v>0</v>
      </c>
      <c r="I21" s="41">
        <f>ROUND(G21*H21,P4)</f>
        <v>0</v>
      </c>
      <c r="J21" s="38" t="s">
        <v>47</v>
      </c>
      <c r="O21" s="42">
        <f>I21*0.21</f>
        <v>0</v>
      </c>
      <c r="P21">
        <v>3</v>
      </c>
    </row>
    <row r="22">
      <c r="A22" s="35" t="s">
        <v>48</v>
      </c>
      <c r="B22" s="43"/>
      <c r="C22" s="44"/>
      <c r="D22" s="44"/>
      <c r="E22" s="47" t="s">
        <v>44</v>
      </c>
      <c r="F22" s="44"/>
      <c r="G22" s="44"/>
      <c r="H22" s="44"/>
      <c r="I22" s="44"/>
      <c r="J22" s="45"/>
    </row>
    <row r="23" ht="30">
      <c r="A23" s="35" t="s">
        <v>50</v>
      </c>
      <c r="B23" s="43"/>
      <c r="C23" s="44"/>
      <c r="D23" s="44"/>
      <c r="E23" s="46" t="s">
        <v>209</v>
      </c>
      <c r="F23" s="44"/>
      <c r="G23" s="44"/>
      <c r="H23" s="44"/>
      <c r="I23" s="44"/>
      <c r="J23" s="45"/>
    </row>
    <row r="24" ht="90">
      <c r="A24" s="35" t="s">
        <v>52</v>
      </c>
      <c r="B24" s="43"/>
      <c r="C24" s="44"/>
      <c r="D24" s="44"/>
      <c r="E24" s="37" t="s">
        <v>210</v>
      </c>
      <c r="F24" s="44"/>
      <c r="G24" s="44"/>
      <c r="H24" s="44"/>
      <c r="I24" s="44"/>
      <c r="J24" s="45"/>
    </row>
    <row r="25" ht="30">
      <c r="A25" s="35" t="s">
        <v>42</v>
      </c>
      <c r="B25" s="35">
        <v>5</v>
      </c>
      <c r="C25" s="36" t="s">
        <v>211</v>
      </c>
      <c r="D25" s="35" t="s">
        <v>44</v>
      </c>
      <c r="E25" s="37" t="s">
        <v>212</v>
      </c>
      <c r="F25" s="38" t="s">
        <v>152</v>
      </c>
      <c r="G25" s="39">
        <v>6</v>
      </c>
      <c r="H25" s="40">
        <v>0</v>
      </c>
      <c r="I25" s="41">
        <f>ROUND(G25*H25,P4)</f>
        <v>0</v>
      </c>
      <c r="J25" s="38" t="s">
        <v>47</v>
      </c>
      <c r="O25" s="42">
        <f>I25*0.21</f>
        <v>0</v>
      </c>
      <c r="P25">
        <v>3</v>
      </c>
    </row>
    <row r="26">
      <c r="A26" s="35" t="s">
        <v>48</v>
      </c>
      <c r="B26" s="43"/>
      <c r="C26" s="44"/>
      <c r="D26" s="44"/>
      <c r="E26" s="47" t="s">
        <v>44</v>
      </c>
      <c r="F26" s="44"/>
      <c r="G26" s="44"/>
      <c r="H26" s="44"/>
      <c r="I26" s="44"/>
      <c r="J26" s="45"/>
    </row>
    <row r="27" ht="30">
      <c r="A27" s="35" t="s">
        <v>50</v>
      </c>
      <c r="B27" s="43"/>
      <c r="C27" s="44"/>
      <c r="D27" s="44"/>
      <c r="E27" s="46" t="s">
        <v>213</v>
      </c>
      <c r="F27" s="44"/>
      <c r="G27" s="44"/>
      <c r="H27" s="44"/>
      <c r="I27" s="44"/>
      <c r="J27" s="45"/>
    </row>
    <row r="28" ht="210">
      <c r="A28" s="35" t="s">
        <v>52</v>
      </c>
      <c r="B28" s="43"/>
      <c r="C28" s="44"/>
      <c r="D28" s="44"/>
      <c r="E28" s="37" t="s">
        <v>214</v>
      </c>
      <c r="F28" s="44"/>
      <c r="G28" s="44"/>
      <c r="H28" s="44"/>
      <c r="I28" s="44"/>
      <c r="J28" s="45"/>
    </row>
    <row r="29" ht="30">
      <c r="A29" s="35" t="s">
        <v>42</v>
      </c>
      <c r="B29" s="35">
        <v>6</v>
      </c>
      <c r="C29" s="36" t="s">
        <v>215</v>
      </c>
      <c r="D29" s="35" t="s">
        <v>44</v>
      </c>
      <c r="E29" s="37" t="s">
        <v>216</v>
      </c>
      <c r="F29" s="38" t="s">
        <v>152</v>
      </c>
      <c r="G29" s="39">
        <v>1</v>
      </c>
      <c r="H29" s="40">
        <v>0</v>
      </c>
      <c r="I29" s="41">
        <f>ROUND(G29*H29,P4)</f>
        <v>0</v>
      </c>
      <c r="J29" s="38" t="s">
        <v>47</v>
      </c>
      <c r="O29" s="42">
        <f>I29*0.21</f>
        <v>0</v>
      </c>
      <c r="P29">
        <v>3</v>
      </c>
    </row>
    <row r="30">
      <c r="A30" s="35" t="s">
        <v>48</v>
      </c>
      <c r="B30" s="43"/>
      <c r="C30" s="44"/>
      <c r="D30" s="44"/>
      <c r="E30" s="47" t="s">
        <v>44</v>
      </c>
      <c r="F30" s="44"/>
      <c r="G30" s="44"/>
      <c r="H30" s="44"/>
      <c r="I30" s="44"/>
      <c r="J30" s="45"/>
    </row>
    <row r="31" ht="30">
      <c r="A31" s="35" t="s">
        <v>50</v>
      </c>
      <c r="B31" s="43"/>
      <c r="C31" s="44"/>
      <c r="D31" s="44"/>
      <c r="E31" s="46" t="s">
        <v>217</v>
      </c>
      <c r="F31" s="44"/>
      <c r="G31" s="44"/>
      <c r="H31" s="44"/>
      <c r="I31" s="44"/>
      <c r="J31" s="45"/>
    </row>
    <row r="32" ht="210">
      <c r="A32" s="35" t="s">
        <v>52</v>
      </c>
      <c r="B32" s="43"/>
      <c r="C32" s="44"/>
      <c r="D32" s="44"/>
      <c r="E32" s="37" t="s">
        <v>214</v>
      </c>
      <c r="F32" s="44"/>
      <c r="G32" s="44"/>
      <c r="H32" s="44"/>
      <c r="I32" s="44"/>
      <c r="J32" s="45"/>
    </row>
    <row r="33">
      <c r="A33" s="29" t="s">
        <v>39</v>
      </c>
      <c r="B33" s="30"/>
      <c r="C33" s="31" t="s">
        <v>148</v>
      </c>
      <c r="D33" s="32"/>
      <c r="E33" s="29" t="s">
        <v>149</v>
      </c>
      <c r="F33" s="32"/>
      <c r="G33" s="32"/>
      <c r="H33" s="32"/>
      <c r="I33" s="33">
        <f>SUMIFS(I34:I37,A34:A37,"P")</f>
        <v>0</v>
      </c>
      <c r="J33" s="34"/>
    </row>
    <row r="34">
      <c r="A34" s="35" t="s">
        <v>42</v>
      </c>
      <c r="B34" s="35">
        <v>7</v>
      </c>
      <c r="C34" s="36" t="s">
        <v>218</v>
      </c>
      <c r="D34" s="35" t="s">
        <v>44</v>
      </c>
      <c r="E34" s="37" t="s">
        <v>219</v>
      </c>
      <c r="F34" s="38" t="s">
        <v>152</v>
      </c>
      <c r="G34" s="39">
        <v>5</v>
      </c>
      <c r="H34" s="40">
        <v>0</v>
      </c>
      <c r="I34" s="41">
        <f>ROUND(G34*H34,P4)</f>
        <v>0</v>
      </c>
      <c r="J34" s="38" t="s">
        <v>47</v>
      </c>
      <c r="O34" s="42">
        <f>I34*0.21</f>
        <v>0</v>
      </c>
      <c r="P34">
        <v>3</v>
      </c>
    </row>
    <row r="35">
      <c r="A35" s="35" t="s">
        <v>48</v>
      </c>
      <c r="B35" s="43"/>
      <c r="C35" s="44"/>
      <c r="D35" s="44"/>
      <c r="E35" s="47" t="s">
        <v>44</v>
      </c>
      <c r="F35" s="44"/>
      <c r="G35" s="44"/>
      <c r="H35" s="44"/>
      <c r="I35" s="44"/>
      <c r="J35" s="45"/>
    </row>
    <row r="36" ht="30">
      <c r="A36" s="35" t="s">
        <v>50</v>
      </c>
      <c r="B36" s="43"/>
      <c r="C36" s="44"/>
      <c r="D36" s="44"/>
      <c r="E36" s="46" t="s">
        <v>220</v>
      </c>
      <c r="F36" s="44"/>
      <c r="G36" s="44"/>
      <c r="H36" s="44"/>
      <c r="I36" s="44"/>
      <c r="J36" s="45"/>
    </row>
    <row r="37" ht="135">
      <c r="A37" s="35" t="s">
        <v>52</v>
      </c>
      <c r="B37" s="48"/>
      <c r="C37" s="49"/>
      <c r="D37" s="49"/>
      <c r="E37" s="37" t="s">
        <v>221</v>
      </c>
      <c r="F37" s="49"/>
      <c r="G37" s="49"/>
      <c r="H37" s="49"/>
      <c r="I37" s="49"/>
      <c r="J37" s="50"/>
    </row>
  </sheetData>
  <sheetProtection sheet="1" objects="1" scenarios="1" spinCount="100000" saltValue="UfxNbHCsFOVCVacGYOydfOJf93D5peKwSJ+FWTKEVSvDxBmBpyf3sdQXkemgJBXCa9795/Uobscb6Lqu042l8Q==" hashValue="4/Bu6DNvaFSsOYA9SCl4j057SIjmUrP6msQSklXT5DJzyXrssHDGIV+Zs4+Xowt+0+f7azkpCguebI6fkrq8UQ==" algorithmName="SHA-512" password="CC71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terms:created xsi:type="dcterms:W3CDTF">2026-04-23T12:28:45Z</dcterms:created>
  <dcterms:modified xsi:type="dcterms:W3CDTF">2026-04-23T12:28:45Z</dcterms:modified>
</cp:coreProperties>
</file>