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https://brnoqcm-my.sharepoint.com/personal/adela_palovska_qcm_cz/Documents/Palo/MDB/Obnova reprosoustavy/"/>
    </mc:Choice>
  </mc:AlternateContent>
  <xr:revisionPtr revIDLastSave="2" documentId="8_{87E3AF8B-2D47-4518-9FE8-FCF3730D3239}" xr6:coauthVersionLast="47" xr6:coauthVersionMax="47" xr10:uidLastSave="{F5AD2D8B-ACCA-46F0-8030-C54DB41C53C4}"/>
  <bookViews>
    <workbookView xWindow="-108" yWindow="-108" windowWidth="23256" windowHeight="12456" tabRatio="928" xr2:uid="{00000000-000D-0000-FFFF-FFFF00000000}"/>
  </bookViews>
  <sheets>
    <sheet name="VV" sheetId="20" r:id="rId1"/>
  </sheets>
  <definedNames>
    <definedName name="_xlnm.Print_Area" localSheetId="0">VV!$A$1:$M$88</definedName>
  </definedNames>
  <calcPr calcId="191029"/>
  <fileRecoveryPr autoRecover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" i="20" l="1"/>
  <c r="J71" i="20" s="1"/>
  <c r="A72" i="20" l="1"/>
  <c r="I59" i="20" l="1"/>
  <c r="J59" i="20" s="1"/>
  <c r="I35" i="20"/>
  <c r="J35" i="20" s="1"/>
  <c r="C16" i="20" l="1"/>
  <c r="O88" i="20"/>
  <c r="I53" i="20" l="1"/>
  <c r="J53" i="20" s="1"/>
  <c r="I84" i="20" l="1"/>
  <c r="J84" i="20" s="1"/>
  <c r="I83" i="20"/>
  <c r="J83" i="20" s="1"/>
  <c r="I82" i="20"/>
  <c r="J82" i="20" s="1"/>
  <c r="I74" i="20" l="1"/>
  <c r="J74" i="20" s="1"/>
  <c r="J73" i="20" l="1"/>
  <c r="G16" i="20" s="1"/>
  <c r="I69" i="20"/>
  <c r="J69" i="20" s="1"/>
  <c r="A75" i="20" l="1"/>
  <c r="A73" i="20" l="1"/>
  <c r="I41" i="20" l="1"/>
  <c r="J41" i="20" s="1"/>
  <c r="I57" i="20"/>
  <c r="J57" i="20" s="1"/>
  <c r="I56" i="20"/>
  <c r="J56" i="20" s="1"/>
  <c r="I55" i="20"/>
  <c r="J55" i="20" s="1"/>
  <c r="I54" i="20"/>
  <c r="J54" i="20" s="1"/>
  <c r="I58" i="20"/>
  <c r="J58" i="20" s="1"/>
  <c r="C14" i="20"/>
  <c r="A51" i="20"/>
  <c r="A60" i="20"/>
  <c r="I52" i="20"/>
  <c r="J52" i="20" s="1"/>
  <c r="I36" i="20"/>
  <c r="J36" i="20" s="1"/>
  <c r="I28" i="20"/>
  <c r="J28" i="20" s="1"/>
  <c r="I67" i="20"/>
  <c r="J67" i="20" s="1"/>
  <c r="I66" i="20"/>
  <c r="J66" i="20" s="1"/>
  <c r="I65" i="20"/>
  <c r="J65" i="20" s="1"/>
  <c r="J51" i="20" l="1"/>
  <c r="G14" i="20" s="1"/>
  <c r="I68" i="20"/>
  <c r="J68" i="20" s="1"/>
  <c r="C17" i="20" l="1"/>
  <c r="I86" i="20"/>
  <c r="J86" i="20" s="1"/>
  <c r="I78" i="20"/>
  <c r="J78" i="20" s="1"/>
  <c r="I77" i="20"/>
  <c r="J77" i="20" s="1"/>
  <c r="I79" i="20"/>
  <c r="J79" i="20" s="1"/>
  <c r="A76" i="20"/>
  <c r="C15" i="20"/>
  <c r="I63" i="20"/>
  <c r="J63" i="20" s="1"/>
  <c r="I62" i="20"/>
  <c r="J62" i="20" s="1"/>
  <c r="I64" i="20"/>
  <c r="J64" i="20" s="1"/>
  <c r="A61" i="20"/>
  <c r="I49" i="20"/>
  <c r="J49" i="20" s="1"/>
  <c r="C13" i="20"/>
  <c r="C12" i="20"/>
  <c r="C11" i="20"/>
  <c r="C10" i="20"/>
  <c r="C9" i="20"/>
  <c r="A48" i="20"/>
  <c r="A34" i="20"/>
  <c r="A33" i="20"/>
  <c r="A45" i="20"/>
  <c r="A44" i="20"/>
  <c r="I85" i="20" l="1"/>
  <c r="J85" i="20" s="1"/>
  <c r="I80" i="20"/>
  <c r="J80" i="20" s="1"/>
  <c r="I70" i="20"/>
  <c r="J70" i="20" s="1"/>
  <c r="J61" i="20" s="1"/>
  <c r="J48" i="20" l="1"/>
  <c r="G13" i="20" s="1"/>
  <c r="G15" i="20"/>
  <c r="I32" i="20"/>
  <c r="J32" i="20" s="1"/>
  <c r="I30" i="20"/>
  <c r="J30" i="20" s="1"/>
  <c r="I29" i="20"/>
  <c r="J29" i="20" s="1"/>
  <c r="I46" i="20"/>
  <c r="J46" i="20" s="1"/>
  <c r="A38" i="20"/>
  <c r="I43" i="20"/>
  <c r="J43" i="20" s="1"/>
  <c r="J45" i="20" l="1"/>
  <c r="G12" i="20" s="1"/>
  <c r="I31" i="20"/>
  <c r="J31" i="20" s="1"/>
  <c r="J34" i="20" l="1"/>
  <c r="I42" i="20"/>
  <c r="J42" i="20" s="1"/>
  <c r="I40" i="20"/>
  <c r="J40" i="20" s="1"/>
  <c r="I39" i="20"/>
  <c r="J39" i="20" s="1"/>
  <c r="J38" i="20" l="1"/>
  <c r="G10" i="20"/>
  <c r="I27" i="20"/>
  <c r="G11" i="20" l="1"/>
  <c r="J27" i="20"/>
  <c r="J26" i="20" l="1"/>
  <c r="G9" i="20" s="1"/>
  <c r="A28" i="20"/>
  <c r="A29" i="20" l="1"/>
  <c r="A30" i="20" l="1"/>
  <c r="A31" i="20" l="1"/>
  <c r="A32" i="20" s="1"/>
  <c r="A35" i="20" s="1"/>
  <c r="A36" i="20" s="1"/>
  <c r="A39" i="20" s="1"/>
  <c r="A40" i="20" l="1"/>
  <c r="A41" i="20" s="1"/>
  <c r="A42" i="20" s="1"/>
  <c r="A43" i="20" l="1"/>
  <c r="A46" i="20" s="1"/>
  <c r="A49" i="20" s="1"/>
  <c r="A52" i="20" s="1"/>
  <c r="A53" i="20" l="1"/>
  <c r="A54" i="20" l="1"/>
  <c r="A55" i="20" l="1"/>
  <c r="A56" i="20" s="1"/>
  <c r="A57" i="20" l="1"/>
  <c r="A58" i="20" s="1"/>
  <c r="A59" i="20" s="1"/>
  <c r="A62" i="20" s="1"/>
  <c r="A63" i="20" l="1"/>
  <c r="A64" i="20" l="1"/>
  <c r="A65" i="20" l="1"/>
  <c r="A66" i="20" s="1"/>
  <c r="I81" i="20"/>
  <c r="J81" i="20" s="1"/>
  <c r="A67" i="20" l="1"/>
  <c r="J76" i="20"/>
  <c r="A68" i="20" l="1"/>
  <c r="G17" i="20"/>
  <c r="G18" i="20"/>
  <c r="A69" i="20" l="1"/>
  <c r="A70" i="20" s="1"/>
  <c r="A71" i="20" l="1"/>
  <c r="A74" i="20" s="1"/>
  <c r="A77" i="20" l="1"/>
  <c r="A78" i="20"/>
  <c r="A79" i="20"/>
  <c r="A80" i="20" s="1"/>
  <c r="A81" i="20" l="1"/>
  <c r="A82" i="20" s="1"/>
  <c r="A83" i="20" s="1"/>
  <c r="A84" i="20" l="1"/>
  <c r="A85" i="20" s="1"/>
  <c r="A86" i="20" s="1"/>
</calcChain>
</file>

<file path=xl/sharedStrings.xml><?xml version="1.0" encoding="utf-8"?>
<sst xmlns="http://schemas.openxmlformats.org/spreadsheetml/2006/main" count="176" uniqueCount="122">
  <si>
    <t>č.</t>
  </si>
  <si>
    <t>ks</t>
  </si>
  <si>
    <t>Jedn.</t>
  </si>
  <si>
    <t>Počet</t>
  </si>
  <si>
    <t>Cena za jednotku</t>
  </si>
  <si>
    <t>Cena bez DPH</t>
  </si>
  <si>
    <t>Technická specifikace</t>
  </si>
  <si>
    <t>Popis</t>
  </si>
  <si>
    <t>Výrobce, typ zařízení</t>
  </si>
  <si>
    <t>m</t>
  </si>
  <si>
    <t>Umístění</t>
  </si>
  <si>
    <t>Katalogový list</t>
  </si>
  <si>
    <t>Označení</t>
  </si>
  <si>
    <t>Instalační optický kabel SM 8vl</t>
  </si>
  <si>
    <t>Instalační datový kabel Cat.7a</t>
  </si>
  <si>
    <t>Cena za montáž</t>
  </si>
  <si>
    <t>Cena za materiál</t>
  </si>
  <si>
    <t>Optický kabel univerzální 8 vl. 9/125 OS2, LS0H, I-DQ(ZN)BH, B2ca, s1a, d1, a1, dodávka vč. instalace do kabelových tras</t>
  </si>
  <si>
    <t>kpl</t>
  </si>
  <si>
    <t>Instalační datový kabel metalický S/FTP, Cat.7a, 1250MHz, LS0H-3, B2ca, dodávka vč. instalace do kabelových tras</t>
  </si>
  <si>
    <t>Hlavní ozvučení</t>
  </si>
  <si>
    <t>Datový přepínač 24p</t>
  </si>
  <si>
    <t>TS.2.01</t>
  </si>
  <si>
    <t>TS.2.02</t>
  </si>
  <si>
    <t>Zesilovač 16ch - hlavní ozvučovací systém</t>
  </si>
  <si>
    <t>Zesilovač 4ch - hlavní ozvučovací systém</t>
  </si>
  <si>
    <t>Technologický stojan TS.2.01</t>
  </si>
  <si>
    <t>Technologický stojan TS.2.02</t>
  </si>
  <si>
    <t>Převodník Dante - AVB</t>
  </si>
  <si>
    <t>Odposlechový systém</t>
  </si>
  <si>
    <t>Reprosoustava 2x4", nástěnná</t>
  </si>
  <si>
    <t>DOKUMENT:</t>
  </si>
  <si>
    <t>VÝKAZ VÝMĚR A SPECIFIKACE</t>
  </si>
  <si>
    <t>DATUM:</t>
  </si>
  <si>
    <t>OBJEKT:</t>
  </si>
  <si>
    <t>REVIZE:</t>
  </si>
  <si>
    <t>STUPEŇ:</t>
  </si>
  <si>
    <t>AKCE:</t>
  </si>
  <si>
    <t>ČÁST:</t>
  </si>
  <si>
    <t>Městské divadlo Brno, Činoherní scéna, Lidická 1863/16, 602 00 Brno</t>
  </si>
  <si>
    <t>DPS - Dokumentace pro provedení stavby</t>
  </si>
  <si>
    <t>Modernizace zvukového systému činoherní scény MdB</t>
  </si>
  <si>
    <t>AV Technika</t>
  </si>
  <si>
    <t>REKAPITULACE</t>
  </si>
  <si>
    <t>Kabeláž</t>
  </si>
  <si>
    <t>Kabel reproduktorový 2x2,5 mm instalační</t>
  </si>
  <si>
    <t xml:space="preserve">Kabelové trasy </t>
  </si>
  <si>
    <t>Programování a nastavování techniky</t>
  </si>
  <si>
    <t>Montáž, demontáž, přestavby a pronájem lešení</t>
  </si>
  <si>
    <t>Doprava</t>
  </si>
  <si>
    <t>Režim zkušebního provozu</t>
  </si>
  <si>
    <t>Kabel reproduktorový 4x4 mm instalační</t>
  </si>
  <si>
    <t>Kabel reproduktorový 4x4 mm flexibilní</t>
  </si>
  <si>
    <t>Kabel reproduktorový 4x2,5 mm instalační</t>
  </si>
  <si>
    <t>Kabel reproduktorový 2x2,5 mm flexibilní</t>
  </si>
  <si>
    <t>Vestavěný DSP procesor, 4x vstupní Analog/Digital AES/EBU, 4x výstupbí kanály, presety pro reproduktory, ochranný systém L-DRIVE, PFC, výkon 4x 1000W / 4Ω, ethernet network kontroler</t>
  </si>
  <si>
    <t>Reprosoustava - hlavní ozvučení</t>
  </si>
  <si>
    <t>Subbasový prvek</t>
  </si>
  <si>
    <t>Vykrývací reprosoustava - delay</t>
  </si>
  <si>
    <t>Vykrývací reprosoustava - front fill</t>
  </si>
  <si>
    <t>Odposlech - jeviště</t>
  </si>
  <si>
    <t>Přípojná místa</t>
  </si>
  <si>
    <t>Přípojné místo - portál</t>
  </si>
  <si>
    <t>Přípojné místo - portař</t>
  </si>
  <si>
    <t>Přípojné místo - zadní jeviště</t>
  </si>
  <si>
    <t>Přípojné místo - orchestřiště</t>
  </si>
  <si>
    <t>Přípojné místo - repro</t>
  </si>
  <si>
    <t>Konzole pro zavěšení zvukového systému</t>
  </si>
  <si>
    <t>Flexibilní reproduktorový kabel, 4x 4 mm2, PVC izolace</t>
  </si>
  <si>
    <t>Flexibilní reproduktorový kabel, 2x 2,5 mm2, PVC izolace</t>
  </si>
  <si>
    <t>kabelový žlab drátěný, min. výška 100 mm, min. šířka 200 mm, povrchová úprava pozink, dodávka vč. montáže</t>
  </si>
  <si>
    <t>Bezhalogenový kabel 4x 4mm2, třída reakce na oheň B2ca, s1, d1, a1, Cu jádro - vícežilové</t>
  </si>
  <si>
    <t>Bezhalogenový kabel 2x 2,5mm2, třída reakce na oheň B2ca, s1, d1, a1, Cu jádro - vícežilové</t>
  </si>
  <si>
    <t>Bezhalogenový kabel 4x 2,5mm2, třída reakce na oheň B2ca, s1, d1, a1, Cu jádro - vícežilové</t>
  </si>
  <si>
    <t>Silnoproudý rozváděč</t>
  </si>
  <si>
    <t xml:space="preserve">Kabel bezhalogenový CXKH 3 x 2,5 mm2 (B2caS1d1) volně uložený do trasy </t>
  </si>
  <si>
    <t>Kabel bezhalogenový CXKH 3x2.5 mm2 (B2caS1d1) volně uložený do trasy včetně montáže</t>
  </si>
  <si>
    <t>Silnoproudý rozváděč stojanový, skříň s dveřmi, výklopná klika, IP30, šedá, na podlahu, ŠxVxH=600x2060x300, zámková vložka, schránka na dokumentaci
Osazení: 
7ks jistič char C, 1-pólový, Im=20A
9ks Chránič s nadproudovou ochranou, Ir=250A, AC, 1+N, 10kA, char.B, Idn=0.03A, In=16A
1ks Hlavní vypínač, 3-pól, In=63A
1ks Uzemňovací sada pro vytvoření hlavní uzemňovací sběrnice, 20x5mm včetně svorek, Š=600, V=80
Včetně DIN lišt, kabelových kanálů, krycích desek a záslepek.</t>
  </si>
  <si>
    <t>Silnoproudý rozváděč RAV</t>
  </si>
  <si>
    <t>Projekční dokumentace - RDS, DSS</t>
  </si>
  <si>
    <t>Řízení realizace a stavební koordinace</t>
  </si>
  <si>
    <t>Revize a měření</t>
  </si>
  <si>
    <t>Likvidace odpadu</t>
  </si>
  <si>
    <t>Zaškolení obsluhy</t>
  </si>
  <si>
    <t>Soubor</t>
  </si>
  <si>
    <t>Projekční a instalační práce, programování, měření, optimalizace</t>
  </si>
  <si>
    <t>Kalibrace a nastavení hlavního zvukového systému a odposlechového systému</t>
  </si>
  <si>
    <t>Přípojné místo - forbína R</t>
  </si>
  <si>
    <t>Přípojné místo - forbína L</t>
  </si>
  <si>
    <t>Přípojné místo - ocelový box, 4x EtherCon, černá barva, montáž na stěnu</t>
  </si>
  <si>
    <t>Přípojné místo - ocelový box, 1x SepakOn, černá barva, montáž na stěnu</t>
  </si>
  <si>
    <t>Mikrofonní předzesilovač - 16ch</t>
  </si>
  <si>
    <t>Vestavěný DSP procesor, 16x vstupní AVB nebo AES67, 2x Analog/Digital AES/EBU, 16x výstupní kanály, presety pro reproduktory, ochranný systém L-DRIVE, PFC, výkon 16x 1100W / 4Ω, ethernet network kontroler</t>
  </si>
  <si>
    <t>Reprosoustava typu point-source, nízkofrekvenční měnič min. 2x4", vysokofrekvenční měnič min. 1", frekvenční rozsah 100 Hz - 20 kHz, max. SPL min. 125 dB, box osazen otočným zvukovodem pro možnost nastavení pokrytí minimálně v konfiguracích: 50° x 50°, 80° x 30°, 110° x 35° a 110° x 55°, impedance: 16 Ohm, maximální váha boxu: 8kg, včetně držáku reproduktorů.</t>
  </si>
  <si>
    <t>Přípojné místo - ocelový box, 4x EtherCon, 7x SpeakOn, černá barva, montáž na stěnu</t>
  </si>
  <si>
    <t>Technologický stojan - 47U, včetně vystrojení</t>
  </si>
  <si>
    <t>Technologický stojan, 47U, max. zatížitelnost 800 kg, rozměry 800 mm x 800 mm (š x h), uzamykatelné dveře, odnímatelné bočnice, včetně vystojení (optické vany, RJ45 Cat.6a přepojovací pole), dodávka vč. montáže</t>
  </si>
  <si>
    <t>Mikrofonní předzesilovač, 16x XLR mikrofonní analog. vstup, 8x XLR analog linkový výstup, kompatibilní s mixážními pulty Yamaha CL5 včetně ovládání parametrů předzesilovače (současné vybavení režie činoherní scény), konektivita Dante (2x EtherCon - Primary + Secondary), montáž do 19" racku, max. velikost 2U, příslušenství: transportní case</t>
  </si>
  <si>
    <t>Komplet dodávka a montáž bez DPH</t>
  </si>
  <si>
    <t>Datový přepínač, 30 portů, 24x 1G PoE+, 4x 10G SFP+, plně kompatibilní s protokoly AVB (včetně licence) a Dante, součástí 2x optický modul SFP+ 10Gbit, 2x SM LC, montáž do 19" racku (max. výška 1U, max. hloubka 400mm)</t>
  </si>
  <si>
    <t>Převodník audio datových protokolů, podpora konverze mezi protokoly Dante a AVB (Milan), min. počet kanálů 32x32, možnost rozšíření o další protokoly pomocí rozšiřujících karet (MADI, Ravenna, analog, AES/EBU), vzorkovací frekvence 48 kHz - 96 kHz, montáž do 19"racku</t>
  </si>
  <si>
    <t>Zesilovač 4ch - surround reprosoustavy</t>
  </si>
  <si>
    <t>Surround systém - koncové prvky</t>
  </si>
  <si>
    <t>Čtyřkanálový zesilovač třídy D s nízkým zkreslením a digitálním signálovým procesorem (DSP). Minimální výkon: 4x 200W při 8 Ohm, frekvenční odezva minimálně 20Hz až 20kHz, maximální latence: 1ms.AD a DA audiopřevodníky minimálně 24 bit při 96 kHz. Minimálně 4 XLR vstupy. minimálně 4 výstupy, GPIO konektivita, plně kompatibilní se surround reprosoustavami</t>
  </si>
  <si>
    <t>Reprosoustava line-array, nízkofrekvenční měnič min. 2x 6,5", vysokofrekvenční měnič min. 1,75", frekvenční rozsah min. 70 Hz - 20 kHz, max. SPL min. 138 dB, směrová charakteristika v rozsahu 100°-110° x 10°-15°, impedance 16 Ohm, IP55, 2x speakON, hmotnost max. 14kg, příslušenství: certifikovaný systém zavěšení</t>
  </si>
  <si>
    <t>Subbasová reprosoustava, nízkofrekvenční min. 18" měnič, spodní hranice frekvenčního rozsahu min. 32 Hz, impedance 8 Ohm, max. SPL min. 138 Hz, max. hmotnost max. 48 kg, příslušenství: certifikovaný systém zavěšení</t>
  </si>
  <si>
    <t>Konzole pro zavěšení reprosoustav hlavního ozvučení a subbasových prvků, včetně statického posouzení</t>
  </si>
  <si>
    <t>Reprosoustava typu point-source, nízkofrekvenční měnič min. 8", vysokofrekvenční měnič min. 1,5", frekvenční rozsah 70 Hz - 20 kHz, max. SPL min. 129 dB, směrová charakteristika v rozsahu 100°-110° x 100°-110, impedance 8 Ohm, IP43, 2x speakON, hmotnost min. 12kg, příslušenství: certifikované stropní držáky reprosoustav</t>
  </si>
  <si>
    <t>Reprosoustavatypu point-source, nízkofrekvenční měnič min. 5", vysokofrekvenční měnič min. 1", frekvenční rozsah 95 Hz - 20 kHz, max. SPL min. 121 dB, směrová charakteristika 100°-110° x 100°-110°, impedance 16 Ohm, IP30, 2x speakON, max. rozměry (š x v x h) 180mm x 180 mm x 180 mm, hmotnost max. 3,5kg, příslušenství: certifikovaný držák + distanční tyč, zakázková výroba</t>
  </si>
  <si>
    <t>Reprosoustava typu point-source, nízkofrekvenční měnič min. 8", vysokofrekvenční měnič min. 1,5", frekvenční rozsah 70 Hz - 20 kHz, max. SPL min. 129 dB, směrová charakteristika v rozsahu 100°-110° x 100°-110, impedance 8 Ohm, IP43, 2x speakON, hmotnost min. 12kg, příslušenství: certifikovaný držák pro montáž na stěnu</t>
  </si>
  <si>
    <t>Drobný montážní a instalační materiál</t>
  </si>
  <si>
    <t>Doprava materiálu a osob</t>
  </si>
  <si>
    <t>Vypracování realizační dokumentace a dokumentace skutečného stavu vč. umístění koncových prvků a kabelových tras, schématu zapojení, kabelové knihy, výkazu výměr a technické zprávy</t>
  </si>
  <si>
    <t>Činnost projektového managera, činnost koordinátora techniků, nákup a logistika materiálu, vedení záznamu stavby, koordinace</t>
  </si>
  <si>
    <t>Měření, nastavení a optimalizace systému ozvučení</t>
  </si>
  <si>
    <t>Manipulace, odvoz, likvidace</t>
  </si>
  <si>
    <t>h</t>
  </si>
  <si>
    <t>Revize silnoproudých rozvodů, ověření funkčnosti slaboproudých rozvodů</t>
  </si>
  <si>
    <t>Programování a nastavení zesilovačů, převodníků a datových přepínačů, aktualizace firmware, routing, vytváření uživatelských presetů, integrace do stávajícího systému</t>
  </si>
  <si>
    <t>Zaškolení obsluhy, seznámení obsluhy s dokumentací skutečného stavu</t>
  </si>
  <si>
    <t>Pronájem, doprava, motnáže, demontáže a manipulace lešení</t>
  </si>
  <si>
    <t xml:space="preserve">Dodatečná úprava kalibrace zvukového systému dle požadavků uživatele.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</si>
</sst>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Kč&quot;_-;\-* #,##0.00\ &quot;Kč&quot;_-;_-* &quot;-&quot;??\ &quot;Kč&quot;_-;_-@_-"/>
    <numFmt numFmtId="164" formatCode="#,##0\ &quot;Kč&quot;"/>
    <numFmt numFmtId="165" formatCode="#,##0.\-\ &quot;Kč&quot;"/>
    <numFmt numFmtId="166" formatCode="\ #,##0\ ;&quot; -&quot;#,##0\ ;&quot; - &quot;;@\ "/>
    <numFmt numFmtId="167" formatCode="\ #,##0.00\ ;&quot; -&quot;#,##0.00\ ;&quot; -&quot;#\ ;@\ "/>
    <numFmt numFmtId="168" formatCode="#,##0.0"/>
    <numFmt numFmtId="169" formatCode="&quot; Fr. &quot;#,##0\ ;&quot; Fr. -&quot;#,##0\ ;&quot; Fr. - &quot;;@\ "/>
    <numFmt numFmtId="170" formatCode="&quot; Fr. &quot;#,##0.00\ ;&quot; Fr. -&quot;#,##0.00\ ;&quot; Fr. -&quot;#\ ;@\ "/>
    <numFmt numFmtId="171" formatCode="#,##0.000\ &quot;Kč&quot;"/>
    <numFmt numFmtId="172" formatCode="#,##0.00\ &quot;Kč&quot;"/>
    <numFmt numFmtId="173" formatCode="#,##0.\-"/>
    <numFmt numFmtId="174" formatCode="mm\/yyyy"/>
  </numFmts>
  <fonts count="36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color theme="0" tint="-0.499984740745262"/>
      <name val="Arial"/>
      <family val="2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Times New Roman CE"/>
      <family val="1"/>
      <charset val="238"/>
    </font>
    <font>
      <b/>
      <sz val="12"/>
      <name val="Arial CE"/>
      <family val="2"/>
      <charset val="238"/>
    </font>
    <font>
      <b/>
      <sz val="24"/>
      <name val="Tahoma"/>
      <family val="2"/>
      <charset val="238"/>
    </font>
    <font>
      <sz val="14"/>
      <name val="Tahoma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0"/>
      <name val="Helv"/>
      <charset val="238"/>
    </font>
    <font>
      <u/>
      <sz val="10"/>
      <color theme="11"/>
      <name val="Arial"/>
      <family val="2"/>
      <charset val="238"/>
    </font>
    <font>
      <sz val="10"/>
      <name val="Arial"/>
      <family val="2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9"/>
      </patternFill>
    </fill>
    <fill>
      <patternFill patternType="lightGray">
        <fgColor indexed="22"/>
      </patternFill>
    </fill>
    <fill>
      <patternFill patternType="lightGray">
        <fgColor indexed="22"/>
        <bgColor indexed="9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3">
    <xf numFmtId="0" fontId="0" fillId="0" borderId="0"/>
    <xf numFmtId="0" fontId="13" fillId="0" borderId="0"/>
    <xf numFmtId="0" fontId="19" fillId="0" borderId="0"/>
    <xf numFmtId="166" fontId="19" fillId="0" borderId="0" applyFill="0" applyBorder="0" applyAlignment="0" applyProtection="0"/>
    <xf numFmtId="167" fontId="19" fillId="0" borderId="0" applyFill="0" applyBorder="0" applyAlignment="0" applyProtection="0"/>
    <xf numFmtId="0" fontId="20" fillId="0" borderId="0"/>
    <xf numFmtId="0" fontId="26" fillId="0" borderId="0"/>
    <xf numFmtId="0" fontId="21" fillId="0" borderId="0"/>
    <xf numFmtId="0" fontId="1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3" fillId="3" borderId="0">
      <alignment horizontal="left"/>
    </xf>
    <xf numFmtId="0" fontId="27" fillId="4" borderId="0">
      <alignment horizontal="left"/>
    </xf>
    <xf numFmtId="0" fontId="24" fillId="3" borderId="0"/>
    <xf numFmtId="0" fontId="28" fillId="5" borderId="0"/>
    <xf numFmtId="0" fontId="18" fillId="0" borderId="0" applyProtection="0"/>
    <xf numFmtId="0" fontId="25" fillId="0" borderId="0" applyProtection="0"/>
    <xf numFmtId="0" fontId="23" fillId="0" borderId="0"/>
    <xf numFmtId="0" fontId="27" fillId="0" borderId="0"/>
    <xf numFmtId="168" fontId="17" fillId="0" borderId="2">
      <alignment horizontal="right" vertical="center"/>
    </xf>
    <xf numFmtId="169" fontId="19" fillId="0" borderId="0" applyFill="0" applyBorder="0" applyAlignment="0" applyProtection="0"/>
    <xf numFmtId="170" fontId="19" fillId="0" borderId="0" applyFill="0" applyBorder="0" applyAlignment="0" applyProtection="0"/>
    <xf numFmtId="0" fontId="18" fillId="0" borderId="0"/>
    <xf numFmtId="0" fontId="25" fillId="0" borderId="0"/>
    <xf numFmtId="0" fontId="13" fillId="0" borderId="0"/>
    <xf numFmtId="0" fontId="10" fillId="0" borderId="0"/>
    <xf numFmtId="0" fontId="25" fillId="0" borderId="0">
      <alignment vertical="top"/>
    </xf>
    <xf numFmtId="0" fontId="25" fillId="0" borderId="0"/>
    <xf numFmtId="0" fontId="13" fillId="0" borderId="0"/>
    <xf numFmtId="0" fontId="29" fillId="0" borderId="0"/>
    <xf numFmtId="0" fontId="25" fillId="0" borderId="0">
      <alignment vertical="top"/>
    </xf>
    <xf numFmtId="0" fontId="13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46">
    <xf numFmtId="0" fontId="0" fillId="0" borderId="0" xfId="0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0" fillId="0" borderId="0" xfId="0" applyAlignment="1">
      <alignment wrapText="1"/>
    </xf>
    <xf numFmtId="0" fontId="13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164" fontId="12" fillId="2" borderId="1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3" fillId="0" borderId="4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165" fontId="16" fillId="2" borderId="3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3" fillId="0" borderId="5" xfId="0" applyFont="1" applyBorder="1" applyAlignment="1">
      <alignment vertical="top" wrapText="1"/>
    </xf>
    <xf numFmtId="171" fontId="12" fillId="2" borderId="1" xfId="0" applyNumberFormat="1" applyFont="1" applyFill="1" applyBorder="1" applyAlignment="1">
      <alignment horizontal="center" vertical="center"/>
    </xf>
    <xf numFmtId="171" fontId="13" fillId="0" borderId="5" xfId="0" applyNumberFormat="1" applyFont="1" applyBorder="1" applyAlignment="1">
      <alignment vertical="top"/>
    </xf>
    <xf numFmtId="171" fontId="14" fillId="0" borderId="0" xfId="0" applyNumberFormat="1" applyFont="1"/>
    <xf numFmtId="0" fontId="16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3" fillId="0" borderId="7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/>
    </xf>
    <xf numFmtId="171" fontId="13" fillId="0" borderId="8" xfId="0" applyNumberFormat="1" applyFont="1" applyBorder="1" applyAlignment="1">
      <alignment vertical="top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34" fillId="6" borderId="0" xfId="110" applyFont="1" applyFill="1" applyAlignment="1">
      <alignment horizontal="left" vertical="center"/>
    </xf>
    <xf numFmtId="164" fontId="34" fillId="0" borderId="0" xfId="110" applyNumberFormat="1" applyFont="1" applyAlignment="1">
      <alignment horizontal="right" vertical="center"/>
    </xf>
    <xf numFmtId="49" fontId="34" fillId="0" borderId="0" xfId="110" applyNumberFormat="1" applyFont="1" applyAlignment="1">
      <alignment horizontal="right" vertical="center"/>
    </xf>
    <xf numFmtId="0" fontId="34" fillId="0" borderId="0" xfId="110" applyFont="1" applyAlignment="1">
      <alignment horizontal="center" vertical="center"/>
    </xf>
    <xf numFmtId="164" fontId="4" fillId="0" borderId="0" xfId="0" applyNumberFormat="1" applyFont="1"/>
    <xf numFmtId="49" fontId="4" fillId="0" borderId="0" xfId="0" applyNumberFormat="1" applyFont="1" applyAlignment="1">
      <alignment horizontal="center"/>
    </xf>
    <xf numFmtId="172" fontId="17" fillId="0" borderId="8" xfId="0" applyNumberFormat="1" applyFont="1" applyBorder="1" applyAlignment="1">
      <alignment vertical="top"/>
    </xf>
    <xf numFmtId="172" fontId="14" fillId="0" borderId="0" xfId="0" applyNumberFormat="1" applyFont="1"/>
    <xf numFmtId="172" fontId="4" fillId="0" borderId="0" xfId="0" applyNumberFormat="1" applyFont="1"/>
    <xf numFmtId="172" fontId="33" fillId="0" borderId="0" xfId="0" applyNumberFormat="1" applyFont="1"/>
    <xf numFmtId="0" fontId="0" fillId="0" borderId="0" xfId="0" applyAlignment="1">
      <alignment vertical="top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0" fillId="0" borderId="3" xfId="0" applyBorder="1" applyAlignment="1">
      <alignment vertical="center" wrapText="1"/>
    </xf>
    <xf numFmtId="44" fontId="13" fillId="0" borderId="0" xfId="111" applyFont="1" applyAlignment="1">
      <alignment vertical="center"/>
    </xf>
    <xf numFmtId="0" fontId="2" fillId="0" borderId="0" xfId="0" applyFont="1"/>
    <xf numFmtId="10" fontId="2" fillId="0" borderId="0" xfId="112" applyNumberFormat="1" applyFont="1"/>
    <xf numFmtId="44" fontId="2" fillId="0" borderId="0" xfId="111" applyFont="1"/>
    <xf numFmtId="0" fontId="0" fillId="0" borderId="0" xfId="0" applyAlignment="1">
      <alignment vertical="center"/>
    </xf>
    <xf numFmtId="44" fontId="0" fillId="0" borderId="0" xfId="111" applyFont="1" applyAlignment="1">
      <alignment horizontal="center"/>
    </xf>
    <xf numFmtId="0" fontId="0" fillId="0" borderId="0" xfId="0" applyAlignment="1">
      <alignment horizontal="center"/>
    </xf>
    <xf numFmtId="172" fontId="13" fillId="0" borderId="0" xfId="0" applyNumberFormat="1" applyFont="1" applyAlignment="1">
      <alignment vertical="top"/>
    </xf>
    <xf numFmtId="44" fontId="13" fillId="0" borderId="0" xfId="0" applyNumberFormat="1" applyFont="1" applyAlignment="1">
      <alignment vertical="center"/>
    </xf>
    <xf numFmtId="9" fontId="13" fillId="0" borderId="0" xfId="112" applyFont="1" applyAlignment="1">
      <alignment vertical="center"/>
    </xf>
    <xf numFmtId="0" fontId="17" fillId="0" borderId="0" xfId="0" applyFont="1" applyAlignment="1">
      <alignment wrapText="1"/>
    </xf>
    <xf numFmtId="172" fontId="31" fillId="0" borderId="0" xfId="0" applyNumberFormat="1" applyFont="1"/>
    <xf numFmtId="172" fontId="17" fillId="0" borderId="0" xfId="0" applyNumberFormat="1" applyFont="1"/>
    <xf numFmtId="0" fontId="17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172" fontId="14" fillId="0" borderId="0" xfId="0" applyNumberFormat="1" applyFont="1" applyAlignment="1">
      <alignment vertical="top"/>
    </xf>
    <xf numFmtId="172" fontId="31" fillId="0" borderId="0" xfId="0" applyNumberFormat="1" applyFont="1" applyAlignment="1">
      <alignment vertical="top"/>
    </xf>
    <xf numFmtId="0" fontId="14" fillId="0" borderId="0" xfId="0" applyFont="1" applyAlignment="1">
      <alignment horizontal="center" vertical="top"/>
    </xf>
    <xf numFmtId="164" fontId="34" fillId="6" borderId="0" xfId="110" applyNumberFormat="1" applyFont="1" applyFill="1" applyAlignment="1">
      <alignment horizontal="right" vertical="center"/>
    </xf>
    <xf numFmtId="174" fontId="34" fillId="0" borderId="0" xfId="110" applyNumberFormat="1" applyFont="1" applyAlignment="1">
      <alignment horizontal="right" vertical="center"/>
    </xf>
    <xf numFmtId="0" fontId="0" fillId="0" borderId="10" xfId="0" applyBorder="1" applyAlignment="1">
      <alignment horizontal="center" vertical="top"/>
    </xf>
    <xf numFmtId="0" fontId="0" fillId="0" borderId="11" xfId="0" applyBorder="1" applyAlignment="1">
      <alignment horizontal="center" vertical="top" wrapText="1"/>
    </xf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vertical="top" wrapText="1"/>
    </xf>
    <xf numFmtId="172" fontId="0" fillId="0" borderId="11" xfId="0" applyNumberFormat="1" applyBorder="1" applyAlignment="1">
      <alignment vertical="top"/>
    </xf>
    <xf numFmtId="172" fontId="15" fillId="0" borderId="11" xfId="0" applyNumberFormat="1" applyFont="1" applyBorder="1" applyAlignment="1">
      <alignment vertical="top"/>
    </xf>
    <xf numFmtId="164" fontId="0" fillId="0" borderId="11" xfId="0" applyNumberFormat="1" applyBorder="1" applyAlignment="1">
      <alignment horizontal="center" vertical="top" wrapText="1"/>
    </xf>
    <xf numFmtId="0" fontId="0" fillId="0" borderId="12" xfId="0" applyBorder="1" applyAlignment="1">
      <alignment vertical="top" wrapText="1"/>
    </xf>
    <xf numFmtId="0" fontId="13" fillId="0" borderId="0" xfId="0" applyFont="1" applyAlignment="1">
      <alignment vertical="top"/>
    </xf>
    <xf numFmtId="44" fontId="13" fillId="0" borderId="0" xfId="111" applyFont="1" applyFill="1" applyAlignment="1">
      <alignment vertical="top"/>
    </xf>
    <xf numFmtId="9" fontId="13" fillId="0" borderId="0" xfId="112" applyFont="1" applyFill="1" applyAlignment="1">
      <alignment horizontal="center" vertical="top"/>
    </xf>
    <xf numFmtId="44" fontId="13" fillId="0" borderId="0" xfId="111" applyFont="1" applyFill="1" applyAlignment="1">
      <alignment horizontal="center" vertical="top"/>
    </xf>
    <xf numFmtId="0" fontId="0" fillId="0" borderId="11" xfId="0" applyBorder="1" applyAlignment="1">
      <alignment horizontal="left" vertical="top" wrapText="1"/>
    </xf>
    <xf numFmtId="172" fontId="0" fillId="0" borderId="11" xfId="1" applyNumberFormat="1" applyFont="1" applyBorder="1" applyAlignment="1">
      <alignment horizontal="right" vertical="top"/>
    </xf>
    <xf numFmtId="0" fontId="17" fillId="0" borderId="11" xfId="0" applyFont="1" applyBorder="1" applyAlignment="1">
      <alignment horizontal="left" vertical="top"/>
    </xf>
    <xf numFmtId="0" fontId="13" fillId="0" borderId="11" xfId="0" applyFont="1" applyBorder="1" applyAlignment="1">
      <alignment horizontal="center" vertical="top"/>
    </xf>
    <xf numFmtId="172" fontId="13" fillId="0" borderId="11" xfId="0" applyNumberFormat="1" applyFont="1" applyBorder="1" applyAlignment="1">
      <alignment vertical="top"/>
    </xf>
    <xf numFmtId="172" fontId="17" fillId="0" borderId="11" xfId="0" applyNumberFormat="1" applyFont="1" applyBorder="1" applyAlignment="1">
      <alignment vertical="top"/>
    </xf>
    <xf numFmtId="0" fontId="0" fillId="0" borderId="11" xfId="1" applyFont="1" applyBorder="1" applyAlignment="1">
      <alignment horizontal="left" vertical="top" wrapText="1"/>
    </xf>
    <xf numFmtId="0" fontId="0" fillId="0" borderId="11" xfId="1" applyFont="1" applyBorder="1" applyAlignment="1">
      <alignment vertical="top" wrapText="1"/>
    </xf>
    <xf numFmtId="172" fontId="4" fillId="0" borderId="11" xfId="0" applyNumberFormat="1" applyFont="1" applyBorder="1" applyAlignment="1">
      <alignment vertical="top"/>
    </xf>
    <xf numFmtId="0" fontId="0" fillId="0" borderId="12" xfId="0" applyBorder="1" applyAlignment="1">
      <alignment horizontal="left" vertical="top"/>
    </xf>
    <xf numFmtId="44" fontId="0" fillId="0" borderId="0" xfId="111" applyFont="1" applyFill="1" applyAlignment="1">
      <alignment vertical="top"/>
    </xf>
    <xf numFmtId="172" fontId="0" fillId="0" borderId="0" xfId="0" applyNumberFormat="1" applyAlignment="1">
      <alignment vertical="top"/>
    </xf>
    <xf numFmtId="9" fontId="0" fillId="0" borderId="0" xfId="112" applyFont="1" applyFill="1" applyAlignment="1">
      <alignment horizontal="center" vertical="top"/>
    </xf>
    <xf numFmtId="44" fontId="0" fillId="0" borderId="0" xfId="111" applyFont="1" applyFill="1" applyAlignment="1">
      <alignment horizontal="center" vertical="top"/>
    </xf>
    <xf numFmtId="0" fontId="31" fillId="0" borderId="11" xfId="0" applyFont="1" applyBorder="1" applyAlignment="1">
      <alignment horizontal="center" vertical="top" wrapText="1"/>
    </xf>
    <xf numFmtId="0" fontId="31" fillId="0" borderId="11" xfId="0" applyFont="1" applyBorder="1" applyAlignment="1">
      <alignment horizontal="center" vertical="top"/>
    </xf>
    <xf numFmtId="0" fontId="31" fillId="0" borderId="11" xfId="1" applyFont="1" applyBorder="1" applyAlignment="1">
      <alignment horizontal="left" vertical="top" wrapText="1"/>
    </xf>
    <xf numFmtId="172" fontId="31" fillId="0" borderId="11" xfId="1" applyNumberFormat="1" applyFont="1" applyBorder="1" applyAlignment="1">
      <alignment horizontal="right" vertical="top"/>
    </xf>
    <xf numFmtId="172" fontId="31" fillId="0" borderId="11" xfId="0" applyNumberFormat="1" applyFont="1" applyBorder="1" applyAlignment="1">
      <alignment vertical="top"/>
    </xf>
    <xf numFmtId="0" fontId="31" fillId="0" borderId="11" xfId="0" applyFont="1" applyBorder="1" applyAlignment="1">
      <alignment vertical="top" wrapText="1"/>
    </xf>
    <xf numFmtId="164" fontId="31" fillId="0" borderId="11" xfId="0" applyNumberFormat="1" applyFont="1" applyBorder="1" applyAlignment="1">
      <alignment horizontal="center" vertical="top" wrapText="1"/>
    </xf>
    <xf numFmtId="0" fontId="31" fillId="0" borderId="12" xfId="0" applyFont="1" applyBorder="1" applyAlignment="1">
      <alignment vertical="top"/>
    </xf>
    <xf numFmtId="0" fontId="31" fillId="0" borderId="0" xfId="0" applyFont="1" applyAlignment="1">
      <alignment vertical="top"/>
    </xf>
    <xf numFmtId="44" fontId="31" fillId="0" borderId="0" xfId="111" applyFont="1" applyFill="1" applyAlignment="1">
      <alignment vertical="top"/>
    </xf>
    <xf numFmtId="9" fontId="31" fillId="0" borderId="0" xfId="112" applyFont="1" applyFill="1" applyAlignment="1">
      <alignment horizontal="center" vertical="top"/>
    </xf>
    <xf numFmtId="44" fontId="31" fillId="0" borderId="0" xfId="111" applyFont="1" applyFill="1" applyAlignment="1">
      <alignment horizontal="center" vertical="top"/>
    </xf>
    <xf numFmtId="0" fontId="14" fillId="0" borderId="11" xfId="0" applyFont="1" applyBorder="1" applyAlignment="1">
      <alignment horizontal="center" wrapText="1"/>
    </xf>
    <xf numFmtId="49" fontId="0" fillId="0" borderId="11" xfId="0" applyNumberFormat="1" applyBorder="1" applyAlignment="1">
      <alignment vertical="top" wrapText="1"/>
    </xf>
    <xf numFmtId="0" fontId="32" fillId="0" borderId="11" xfId="0" applyFont="1" applyBorder="1" applyAlignment="1">
      <alignment horizontal="left" vertical="top" wrapText="1"/>
    </xf>
    <xf numFmtId="49" fontId="0" fillId="0" borderId="11" xfId="0" applyNumberFormat="1" applyBorder="1" applyAlignment="1">
      <alignment wrapText="1"/>
    </xf>
    <xf numFmtId="0" fontId="3" fillId="0" borderId="1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top"/>
    </xf>
    <xf numFmtId="173" fontId="35" fillId="0" borderId="11" xfId="1" applyNumberFormat="1" applyFont="1" applyBorder="1" applyAlignment="1">
      <alignment horizontal="right" vertical="top"/>
    </xf>
    <xf numFmtId="173" fontId="35" fillId="0" borderId="11" xfId="1" applyNumberFormat="1" applyFont="1" applyBorder="1" applyAlignment="1">
      <alignment vertical="top"/>
    </xf>
    <xf numFmtId="164" fontId="0" fillId="0" borderId="11" xfId="0" applyNumberFormat="1" applyBorder="1" applyAlignment="1">
      <alignment vertical="top" wrapText="1"/>
    </xf>
    <xf numFmtId="0" fontId="15" fillId="0" borderId="11" xfId="30" applyFont="1" applyBorder="1" applyAlignment="1">
      <alignment horizontal="center" vertical="top"/>
    </xf>
    <xf numFmtId="49" fontId="0" fillId="0" borderId="11" xfId="10" applyNumberFormat="1" applyFont="1" applyBorder="1" applyAlignment="1">
      <alignment horizontal="left" vertical="top" wrapText="1"/>
    </xf>
    <xf numFmtId="171" fontId="0" fillId="0" borderId="11" xfId="0" applyNumberFormat="1" applyBorder="1" applyAlignment="1">
      <alignment vertical="top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 wrapText="1"/>
    </xf>
    <xf numFmtId="0" fontId="0" fillId="0" borderId="18" xfId="0" applyBorder="1" applyAlignment="1">
      <alignment horizontal="center" vertical="top"/>
    </xf>
    <xf numFmtId="0" fontId="0" fillId="0" borderId="18" xfId="0" applyBorder="1" applyAlignment="1">
      <alignment vertical="top" wrapText="1"/>
    </xf>
    <xf numFmtId="0" fontId="15" fillId="0" borderId="18" xfId="30" applyFont="1" applyBorder="1" applyAlignment="1">
      <alignment horizontal="center" vertical="top"/>
    </xf>
    <xf numFmtId="172" fontId="0" fillId="0" borderId="18" xfId="0" applyNumberFormat="1" applyBorder="1" applyAlignment="1">
      <alignment vertical="top"/>
    </xf>
    <xf numFmtId="172" fontId="15" fillId="0" borderId="18" xfId="0" applyNumberFormat="1" applyFont="1" applyBorder="1" applyAlignment="1">
      <alignment vertical="top"/>
    </xf>
    <xf numFmtId="164" fontId="0" fillId="0" borderId="18" xfId="0" applyNumberFormat="1" applyBorder="1" applyAlignment="1">
      <alignment horizontal="center" vertical="top" wrapText="1"/>
    </xf>
    <xf numFmtId="0" fontId="0" fillId="0" borderId="19" xfId="0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15" fillId="0" borderId="0" xfId="30" applyFont="1" applyAlignment="1">
      <alignment horizontal="center" vertical="top"/>
    </xf>
    <xf numFmtId="172" fontId="15" fillId="0" borderId="0" xfId="0" applyNumberFormat="1" applyFont="1" applyAlignment="1">
      <alignment vertical="top"/>
    </xf>
    <xf numFmtId="164" fontId="0" fillId="0" borderId="0" xfId="0" applyNumberFormat="1" applyAlignment="1">
      <alignment horizontal="center" vertical="top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7" fillId="0" borderId="13" xfId="0" applyFont="1" applyBorder="1" applyAlignment="1">
      <alignment horizontal="left" vertical="top"/>
    </xf>
    <xf numFmtId="0" fontId="17" fillId="0" borderId="14" xfId="0" applyFont="1" applyBorder="1" applyAlignment="1">
      <alignment horizontal="left" vertical="top"/>
    </xf>
    <xf numFmtId="0" fontId="17" fillId="0" borderId="15" xfId="0" applyFont="1" applyBorder="1" applyAlignment="1">
      <alignment horizontal="left" vertical="top"/>
    </xf>
    <xf numFmtId="0" fontId="34" fillId="6" borderId="0" xfId="110" applyFont="1" applyFill="1" applyAlignment="1">
      <alignment horizontal="left" vertical="center"/>
    </xf>
    <xf numFmtId="0" fontId="33" fillId="0" borderId="0" xfId="0" applyFont="1" applyAlignment="1">
      <alignment horizontal="left"/>
    </xf>
    <xf numFmtId="49" fontId="34" fillId="6" borderId="16" xfId="110" applyNumberFormat="1" applyFont="1" applyFill="1" applyBorder="1" applyAlignment="1">
      <alignment horizontal="left" vertical="center"/>
    </xf>
    <xf numFmtId="49" fontId="34" fillId="6" borderId="0" xfId="110" applyNumberFormat="1" applyFont="1" applyFill="1" applyAlignment="1">
      <alignment horizontal="left" vertical="center"/>
    </xf>
    <xf numFmtId="0" fontId="34" fillId="6" borderId="16" xfId="110" applyFont="1" applyFill="1" applyBorder="1" applyAlignment="1">
      <alignment horizontal="left" vertical="center"/>
    </xf>
    <xf numFmtId="0" fontId="17" fillId="0" borderId="11" xfId="0" applyFont="1" applyBorder="1" applyAlignment="1">
      <alignment horizontal="left" vertical="top"/>
    </xf>
  </cellXfs>
  <cellStyles count="113">
    <cellStyle name="Dezimal [0]_Tabelle1" xfId="3" xr:uid="{00000000-0005-0000-0000-000000000000}"/>
    <cellStyle name="Dezimal_Tabelle1" xfId="4" xr:uid="{00000000-0005-0000-0000-000001000000}"/>
    <cellStyle name="Firma" xfId="5" xr:uid="{00000000-0005-0000-0000-000002000000}"/>
    <cellStyle name="Firma 2" xfId="6" xr:uid="{00000000-0005-0000-0000-000003000000}"/>
    <cellStyle name="Hlavní nadpis" xfId="7" xr:uid="{00000000-0005-0000-0000-000004000000}"/>
    <cellStyle name="Měna" xfId="111" builtinId="4"/>
    <cellStyle name="normal" xfId="8" xr:uid="{00000000-0005-0000-0000-000006000000}"/>
    <cellStyle name="normal 2" xfId="9" xr:uid="{00000000-0005-0000-0000-000007000000}"/>
    <cellStyle name="Normální" xfId="0" builtinId="0"/>
    <cellStyle name="Normální 2" xfId="2" xr:uid="{00000000-0005-0000-0000-000009000000}"/>
    <cellStyle name="Normální 2 2" xfId="32" xr:uid="{00000000-0005-0000-0000-00000A000000}"/>
    <cellStyle name="Normální 3" xfId="30" xr:uid="{00000000-0005-0000-0000-00000B000000}"/>
    <cellStyle name="Normální 3 10" xfId="42" xr:uid="{00000000-0005-0000-0000-00000C000000}"/>
    <cellStyle name="Normální 3 10 2" xfId="51" xr:uid="{00000000-0005-0000-0000-00000D000000}"/>
    <cellStyle name="Normální 3 10 2 2" xfId="65" xr:uid="{D8BE5AFE-23EB-48BD-AD68-12399AF95E49}"/>
    <cellStyle name="Normální 3 10 2 2 2" xfId="95" xr:uid="{114F23A4-9DFB-483C-AA34-E5F9426EED31}"/>
    <cellStyle name="Normální 3 10 2 3" xfId="81" xr:uid="{B4985E89-0D03-4A70-AF8E-57A30B3B4BBB}"/>
    <cellStyle name="Normální 3 10 3" xfId="58" xr:uid="{D518730A-C1CE-40FA-BC17-AFDA9114B7A3}"/>
    <cellStyle name="Normální 3 10 3 2" xfId="88" xr:uid="{E30E3321-1B4C-4C05-AFEB-2DA714D68257}"/>
    <cellStyle name="Normální 3 10 4" xfId="73" xr:uid="{7A5BFDA0-8BA4-4E3B-9FF8-CFFCCA299CCB}"/>
    <cellStyle name="Normální 3 11" xfId="45" xr:uid="{00000000-0005-0000-0000-00000E000000}"/>
    <cellStyle name="Normální 3 11 2" xfId="59" xr:uid="{7B187929-9A09-4BF6-8D29-E7A1B87A00DD}"/>
    <cellStyle name="Normální 3 11 2 2" xfId="89" xr:uid="{0C56C166-6439-4BD8-A72E-561CABC08669}"/>
    <cellStyle name="Normální 3 11 3" xfId="75" xr:uid="{827BD5A3-568D-4D73-B63E-6CBE39B5A51A}"/>
    <cellStyle name="Normální 3 12" xfId="66" xr:uid="{A8DB6786-A62E-4DC0-94B8-48DCA05FE3AD}"/>
    <cellStyle name="Normální 3 12 2" xfId="96" xr:uid="{A70D039C-6CC9-4F82-9ADF-10C8F3819B9D}"/>
    <cellStyle name="Normální 3 13" xfId="52" xr:uid="{63321B8F-F064-4E97-9489-EC5CEA8F7D19}"/>
    <cellStyle name="Normální 3 13 2" xfId="82" xr:uid="{A355A896-9E52-4206-943C-247F1E9CB34D}"/>
    <cellStyle name="Normální 3 14" xfId="67" xr:uid="{9797A516-974F-45DE-ABBC-8CFB6F6E069F}"/>
    <cellStyle name="normální 3 15" xfId="74" xr:uid="{4C6FA905-D7DA-418C-AF2A-3C7434DE9DAE}"/>
    <cellStyle name="normální 3 16" xfId="97" xr:uid="{7811FE87-B725-4620-9D7D-A46FC4C9969E}"/>
    <cellStyle name="normální 3 17" xfId="98" xr:uid="{FD043216-0713-4F94-AB8D-3C00AFD26C00}"/>
    <cellStyle name="normální 3 18" xfId="99" xr:uid="{A1B05676-4AF3-42D2-A533-F1B17650D625}"/>
    <cellStyle name="normální 3 19" xfId="100" xr:uid="{CA67CA70-E484-4E6A-9982-0C2D82491223}"/>
    <cellStyle name="normální 3 2" xfId="10" xr:uid="{00000000-0005-0000-0000-00000F000000}"/>
    <cellStyle name="normální 3 20" xfId="101" xr:uid="{67FBF156-00E5-4633-8A2D-3F5F9D4C3402}"/>
    <cellStyle name="normální 3 21" xfId="102" xr:uid="{88234C0C-239E-434B-ABCB-887B8131369D}"/>
    <cellStyle name="normální 3 22" xfId="103" xr:uid="{30EEF239-60DF-435B-A0C2-EB3DA7B96FF2}"/>
    <cellStyle name="normální 3 23" xfId="104" xr:uid="{0B21FBD9-9BAF-4822-8B46-ECC4DBB23D6C}"/>
    <cellStyle name="normální 3 24" xfId="105" xr:uid="{86B505E9-925F-4262-AF45-6AF0EC8203E1}"/>
    <cellStyle name="normální 3 25" xfId="106" xr:uid="{B85A1D49-3E70-4F22-9451-8D363FBF03DD}"/>
    <cellStyle name="normální 3 26" xfId="107" xr:uid="{35EC59CC-2A79-40FF-B612-D6A9AF240574}"/>
    <cellStyle name="normální 3 27" xfId="108" xr:uid="{4094D8CC-C7B0-4F9F-A31E-251E27E68E91}"/>
    <cellStyle name="normální 3 28" xfId="109" xr:uid="{365DEB02-0C09-490E-ADD8-4735BD06A49A}"/>
    <cellStyle name="normální 3 3" xfId="11" xr:uid="{00000000-0005-0000-0000-000010000000}"/>
    <cellStyle name="normální 3 4" xfId="12" xr:uid="{00000000-0005-0000-0000-000011000000}"/>
    <cellStyle name="normální 3 5" xfId="13" xr:uid="{00000000-0005-0000-0000-000012000000}"/>
    <cellStyle name="Normální 3 6" xfId="33" xr:uid="{00000000-0005-0000-0000-000013000000}"/>
    <cellStyle name="Normální 3 7" xfId="36" xr:uid="{00000000-0005-0000-0000-000014000000}"/>
    <cellStyle name="Normální 3 8" xfId="40" xr:uid="{00000000-0005-0000-0000-000015000000}"/>
    <cellStyle name="Normální 3 8 2" xfId="49" xr:uid="{00000000-0005-0000-0000-000016000000}"/>
    <cellStyle name="Normální 3 8 2 2" xfId="63" xr:uid="{81B5D7A5-65DF-46EF-ABA4-F39189A17469}"/>
    <cellStyle name="Normální 3 8 2 2 2" xfId="93" xr:uid="{6D0FA838-26C4-4E63-810B-84A39223488C}"/>
    <cellStyle name="Normální 3 8 2 3" xfId="79" xr:uid="{E2C4DECB-7D26-48D0-88BC-9D4EBEC33743}"/>
    <cellStyle name="Normální 3 8 3" xfId="56" xr:uid="{23D5258E-B159-41E0-95F8-CD753AA36BA9}"/>
    <cellStyle name="Normální 3 8 3 2" xfId="86" xr:uid="{6A01D262-F86F-4E46-9DBA-254F954BE804}"/>
    <cellStyle name="Normální 3 8 4" xfId="71" xr:uid="{18B7BCF5-2E09-4E9D-BC42-671405BD6AFE}"/>
    <cellStyle name="Normální 3 9" xfId="41" xr:uid="{00000000-0005-0000-0000-000017000000}"/>
    <cellStyle name="Normální 3 9 2" xfId="50" xr:uid="{00000000-0005-0000-0000-000018000000}"/>
    <cellStyle name="Normální 3 9 2 2" xfId="64" xr:uid="{2CF31F54-C9F5-4431-8D02-831CD8E6061F}"/>
    <cellStyle name="Normální 3 9 2 2 2" xfId="94" xr:uid="{20526653-577C-4B3E-BED6-77999649DB81}"/>
    <cellStyle name="Normální 3 9 2 3" xfId="80" xr:uid="{F37ED67B-A0F0-4337-B15C-223EF3CF31A6}"/>
    <cellStyle name="Normální 3 9 3" xfId="57" xr:uid="{A3FAFB44-FC49-41E3-8060-3E9D5C6A1CD2}"/>
    <cellStyle name="Normální 3 9 3 2" xfId="87" xr:uid="{CC6A3D82-7AC0-428C-9A8A-E6550ADFE0F9}"/>
    <cellStyle name="Normální 3 9 4" xfId="72" xr:uid="{B448860C-C878-47FA-A8A2-3615573EA9DE}"/>
    <cellStyle name="Normální 36" xfId="29" xr:uid="{00000000-0005-0000-0000-000019000000}"/>
    <cellStyle name="Normální 4" xfId="31" xr:uid="{00000000-0005-0000-0000-00001A000000}"/>
    <cellStyle name="Normální 5" xfId="35" xr:uid="{00000000-0005-0000-0000-00001B000000}"/>
    <cellStyle name="Normální 6" xfId="37" xr:uid="{00000000-0005-0000-0000-00001C000000}"/>
    <cellStyle name="Normální 6 2" xfId="46" xr:uid="{00000000-0005-0000-0000-00001D000000}"/>
    <cellStyle name="Normální 6 2 2" xfId="60" xr:uid="{EC369D4C-3589-4691-8E7C-F06B58675142}"/>
    <cellStyle name="Normální 6 2 2 2" xfId="90" xr:uid="{2EE99C78-50DD-403D-BA63-8222CDC87810}"/>
    <cellStyle name="Normální 6 2 3" xfId="76" xr:uid="{774A02CD-97AC-4378-BB7B-EC54F7DE9B3E}"/>
    <cellStyle name="Normální 6 3" xfId="53" xr:uid="{CE9D44EF-D3C4-48BF-B9C5-C592B53A9F20}"/>
    <cellStyle name="Normální 6 3 2" xfId="83" xr:uid="{5EC15B1B-4D94-4122-BA66-854BD9436C69}"/>
    <cellStyle name="Normální 6 4" xfId="68" xr:uid="{09AC9C44-BA87-47F8-8FDC-0F1103BCEE48}"/>
    <cellStyle name="Normální 7" xfId="38" xr:uid="{00000000-0005-0000-0000-00001E000000}"/>
    <cellStyle name="Normální 7 2" xfId="47" xr:uid="{00000000-0005-0000-0000-00001F000000}"/>
    <cellStyle name="Normální 7 2 2" xfId="61" xr:uid="{FD221E2D-2E1F-49D0-870C-8C363171C114}"/>
    <cellStyle name="Normální 7 2 2 2" xfId="91" xr:uid="{E19AD8DB-B3BE-4AE0-BB06-CAB521AA3CDB}"/>
    <cellStyle name="Normální 7 2 3" xfId="77" xr:uid="{29DC8493-310B-4B43-94E4-4DD482ABE2E3}"/>
    <cellStyle name="Normální 7 3" xfId="54" xr:uid="{BA3C923A-E052-4CD9-A4A0-4643F661069C}"/>
    <cellStyle name="Normální 7 3 2" xfId="84" xr:uid="{7B753F6E-5130-462C-9019-F13D39A63614}"/>
    <cellStyle name="Normální 7 4" xfId="69" xr:uid="{95E88583-BB60-4409-8E78-25AFD3F9E413}"/>
    <cellStyle name="Normální 8" xfId="39" xr:uid="{00000000-0005-0000-0000-000020000000}"/>
    <cellStyle name="Normální 8 2" xfId="48" xr:uid="{00000000-0005-0000-0000-000021000000}"/>
    <cellStyle name="Normální 8 2 2" xfId="62" xr:uid="{118676B9-E9D1-4943-AC58-4E8CB74280D5}"/>
    <cellStyle name="Normální 8 2 2 2" xfId="92" xr:uid="{2EA2CC36-C9E7-414C-8202-4C7C45F7874B}"/>
    <cellStyle name="Normální 8 2 3" xfId="78" xr:uid="{1E425A2F-CF7A-4182-AE10-DFD3A19E0426}"/>
    <cellStyle name="Normální 8 3" xfId="55" xr:uid="{96EA6FF7-A66E-490D-90BF-4927D9CEC82B}"/>
    <cellStyle name="Normální 8 3 2" xfId="85" xr:uid="{A9CB5743-2D95-446E-80B6-D7A8C4B50F00}"/>
    <cellStyle name="Normální 8 4" xfId="70" xr:uid="{DD16B850-DFAE-42A4-BA3F-DD032EBA19A6}"/>
    <cellStyle name="normální_1.4 Výkaz-výměrA" xfId="110" xr:uid="{4D9C75B6-9CBD-496D-AD03-A5615FEDBAE0}"/>
    <cellStyle name="normální_Zadávací podklad pro profese" xfId="1" xr:uid="{00000000-0005-0000-0000-000023000000}"/>
    <cellStyle name="Podnadpis" xfId="14" xr:uid="{00000000-0005-0000-0000-000024000000}"/>
    <cellStyle name="Použitý hypertextový odkaz" xfId="43" builtinId="9" hidden="1"/>
    <cellStyle name="Použitý hypertextový odkaz" xfId="44" builtinId="9" hidden="1"/>
    <cellStyle name="Procenta" xfId="112" builtinId="5"/>
    <cellStyle name="Standard_Tabelle1" xfId="15" xr:uid="{00000000-0005-0000-0000-000027000000}"/>
    <cellStyle name="Stín+tučně" xfId="16" xr:uid="{00000000-0005-0000-0000-000028000000}"/>
    <cellStyle name="Stín+tučně 2" xfId="17" xr:uid="{00000000-0005-0000-0000-000029000000}"/>
    <cellStyle name="Stín+tučně+velké písmo" xfId="18" xr:uid="{00000000-0005-0000-0000-00002A000000}"/>
    <cellStyle name="Stín+tučně+velké písmo 2" xfId="19" xr:uid="{00000000-0005-0000-0000-00002B000000}"/>
    <cellStyle name="Styl 1" xfId="20" xr:uid="{00000000-0005-0000-0000-00002C000000}"/>
    <cellStyle name="Styl 1 2" xfId="21" xr:uid="{00000000-0005-0000-0000-00002D000000}"/>
    <cellStyle name="Styl 1 3" xfId="34" xr:uid="{00000000-0005-0000-0000-00002E000000}"/>
    <cellStyle name="Tučně" xfId="22" xr:uid="{00000000-0005-0000-0000-00002F000000}"/>
    <cellStyle name="Tučně 2" xfId="23" xr:uid="{00000000-0005-0000-0000-000030000000}"/>
    <cellStyle name="TYP ŘÁDKU_4(sloupceJ-L)" xfId="24" xr:uid="{00000000-0005-0000-0000-000031000000}"/>
    <cellStyle name="Währung [0]_Tabelle1" xfId="25" xr:uid="{00000000-0005-0000-0000-000032000000}"/>
    <cellStyle name="Währung_Tabelle1" xfId="26" xr:uid="{00000000-0005-0000-0000-000033000000}"/>
    <cellStyle name="základní" xfId="27" xr:uid="{00000000-0005-0000-0000-000034000000}"/>
    <cellStyle name="základní 2" xfId="28" xr:uid="{00000000-0005-0000-0000-00003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EE102"/>
  <sheetViews>
    <sheetView tabSelected="1" view="pageBreakPreview" zoomScale="85" zoomScaleNormal="70" zoomScaleSheetLayoutView="85" workbookViewId="0">
      <selection activeCell="G3" sqref="G3"/>
    </sheetView>
  </sheetViews>
  <sheetFormatPr defaultColWidth="9.21875" defaultRowHeight="13.2" x14ac:dyDescent="0.25"/>
  <cols>
    <col min="1" max="1" width="5" style="3" customWidth="1"/>
    <col min="2" max="2" width="9.5546875" style="19" customWidth="1"/>
    <col min="3" max="3" width="9.77734375" style="3" customWidth="1"/>
    <col min="4" max="4" width="44.21875" style="20" customWidth="1"/>
    <col min="5" max="5" width="6.44140625" style="3" customWidth="1"/>
    <col min="6" max="6" width="11.21875" style="3" customWidth="1"/>
    <col min="7" max="8" width="16.44140625" style="26" customWidth="1"/>
    <col min="9" max="9" width="17.21875" style="26" customWidth="1"/>
    <col min="10" max="10" width="16.44140625" style="26" customWidth="1"/>
    <col min="11" max="11" width="77.21875" style="4" customWidth="1"/>
    <col min="12" max="12" width="13.77734375" style="6" customWidth="1"/>
    <col min="13" max="13" width="30.21875" style="4" customWidth="1"/>
    <col min="14" max="14" width="16.109375" style="2" customWidth="1"/>
    <col min="15" max="15" width="15.77734375" style="2" customWidth="1"/>
    <col min="16" max="16" width="19.21875" style="2" customWidth="1"/>
    <col min="17" max="17" width="26.77734375" style="2" customWidth="1"/>
    <col min="18" max="18" width="17.44140625" style="58" customWidth="1"/>
    <col min="19" max="19" width="9.21875" style="2"/>
    <col min="20" max="20" width="18" style="2" customWidth="1"/>
    <col min="21" max="21" width="17.77734375" style="2" customWidth="1"/>
    <col min="22" max="22" width="16" style="2" bestFit="1" customWidth="1"/>
    <col min="23" max="28" width="9.21875" style="2"/>
    <col min="29" max="29" width="6.77734375" style="2" customWidth="1"/>
    <col min="30" max="45" width="9.21875" style="2" hidden="1" customWidth="1"/>
    <col min="46" max="46" width="7.77734375" style="2" hidden="1" customWidth="1"/>
    <col min="47" max="455" width="9.21875" style="2" hidden="1" customWidth="1"/>
    <col min="456" max="460" width="9.21875" style="2"/>
    <col min="461" max="461" width="4.5546875" style="2" customWidth="1"/>
    <col min="462" max="464" width="9.21875" style="2" hidden="1" customWidth="1"/>
    <col min="465" max="465" width="0.21875" style="2" hidden="1" customWidth="1"/>
    <col min="466" max="655" width="9.21875" style="2" hidden="1" customWidth="1"/>
    <col min="656" max="656" width="2.21875" style="2" hidden="1" customWidth="1"/>
    <col min="657" max="1213" width="9.21875" style="2" hidden="1" customWidth="1"/>
    <col min="1214" max="1218" width="9.21875" style="2"/>
    <col min="1219" max="1219" width="2.77734375" style="2" customWidth="1"/>
    <col min="1220" max="1418" width="9.21875" style="2" hidden="1" customWidth="1"/>
    <col min="1419" max="15720" width="9.21875" style="2"/>
    <col min="15721" max="15721" width="1.21875" style="2" customWidth="1"/>
    <col min="15722" max="15767" width="9.21875" style="2" hidden="1" customWidth="1"/>
    <col min="15768" max="16031" width="9.21875" style="2" customWidth="1"/>
    <col min="16032" max="16032" width="5.21875" style="2" customWidth="1"/>
    <col min="16033" max="16326" width="9.21875" style="2" hidden="1" customWidth="1"/>
    <col min="16327" max="16327" width="8" style="2" hidden="1" customWidth="1"/>
    <col min="16328" max="16336" width="9.21875" style="2" hidden="1" customWidth="1"/>
    <col min="16337" max="16337" width="8" style="2" hidden="1" customWidth="1"/>
    <col min="16338" max="16348" width="9.21875" style="2" hidden="1" customWidth="1"/>
    <col min="16349" max="16349" width="8" style="2" hidden="1" customWidth="1"/>
    <col min="16350" max="16358" width="9.21875" style="2" hidden="1" customWidth="1"/>
    <col min="16359" max="16359" width="8" style="2" hidden="1" customWidth="1"/>
    <col min="16360" max="16384" width="9.21875" style="2" hidden="1" customWidth="1"/>
  </cols>
  <sheetData>
    <row r="1" spans="1:18" s="35" customFormat="1" ht="14.4" x14ac:dyDescent="0.3">
      <c r="A1" s="142" t="s">
        <v>31</v>
      </c>
      <c r="B1" s="143"/>
      <c r="C1" s="135" t="s">
        <v>32</v>
      </c>
      <c r="D1" s="135"/>
      <c r="E1" s="135"/>
      <c r="F1" s="135"/>
      <c r="G1" s="69" t="s">
        <v>33</v>
      </c>
      <c r="H1" s="70">
        <v>46054</v>
      </c>
      <c r="I1" s="40"/>
      <c r="J1" s="38"/>
      <c r="R1" s="58"/>
    </row>
    <row r="2" spans="1:18" s="35" customFormat="1" ht="14.4" x14ac:dyDescent="0.3">
      <c r="A2" s="144" t="s">
        <v>34</v>
      </c>
      <c r="B2" s="140"/>
      <c r="C2" s="36" t="s">
        <v>39</v>
      </c>
      <c r="D2" s="48"/>
      <c r="E2" s="36"/>
      <c r="F2" s="36"/>
      <c r="G2" s="69" t="s">
        <v>35</v>
      </c>
      <c r="H2" s="39"/>
      <c r="I2" s="40"/>
      <c r="J2" s="38"/>
      <c r="R2" s="58"/>
    </row>
    <row r="3" spans="1:18" s="35" customFormat="1" ht="14.4" x14ac:dyDescent="0.3">
      <c r="A3" s="144" t="s">
        <v>36</v>
      </c>
      <c r="B3" s="140"/>
      <c r="C3" s="136" t="s">
        <v>40</v>
      </c>
      <c r="D3" s="135"/>
      <c r="E3" s="135"/>
      <c r="F3" s="135"/>
      <c r="G3" s="69"/>
      <c r="H3" s="39"/>
      <c r="I3" s="40"/>
      <c r="J3" s="38"/>
      <c r="R3" s="58"/>
    </row>
    <row r="4" spans="1:18" s="35" customFormat="1" ht="14.4" x14ac:dyDescent="0.3">
      <c r="A4" s="144" t="s">
        <v>37</v>
      </c>
      <c r="B4" s="140"/>
      <c r="C4" s="135" t="s">
        <v>41</v>
      </c>
      <c r="D4" s="135"/>
      <c r="E4" s="135"/>
      <c r="F4" s="135"/>
      <c r="G4" s="69"/>
      <c r="H4" s="39"/>
      <c r="I4" s="40"/>
      <c r="J4" s="38"/>
      <c r="R4" s="58"/>
    </row>
    <row r="5" spans="1:18" s="35" customFormat="1" ht="14.4" x14ac:dyDescent="0.3">
      <c r="A5" s="144" t="s">
        <v>38</v>
      </c>
      <c r="B5" s="140"/>
      <c r="C5" s="135" t="s">
        <v>42</v>
      </c>
      <c r="D5" s="135"/>
      <c r="E5" s="135"/>
      <c r="F5" s="135"/>
      <c r="G5" s="69"/>
      <c r="H5" s="39"/>
      <c r="I5" s="40"/>
      <c r="J5" s="38"/>
      <c r="R5" s="58"/>
    </row>
    <row r="6" spans="1:18" s="35" customFormat="1" ht="14.4" x14ac:dyDescent="0.3">
      <c r="A6" s="37"/>
      <c r="B6" s="37"/>
      <c r="C6" s="36"/>
      <c r="D6" s="48"/>
      <c r="E6" s="36"/>
      <c r="F6" s="36"/>
      <c r="G6" s="38"/>
      <c r="H6" s="39"/>
      <c r="I6" s="40"/>
      <c r="J6" s="38"/>
      <c r="R6" s="58"/>
    </row>
    <row r="7" spans="1:18" s="35" customFormat="1" ht="14.4" x14ac:dyDescent="0.3">
      <c r="A7" s="140" t="s">
        <v>43</v>
      </c>
      <c r="B7" s="140"/>
      <c r="C7" s="36"/>
      <c r="D7" s="48"/>
      <c r="E7" s="36"/>
      <c r="F7" s="36"/>
      <c r="G7" s="38"/>
      <c r="H7" s="39"/>
      <c r="I7" s="40"/>
      <c r="J7" s="38"/>
      <c r="R7" s="58"/>
    </row>
    <row r="8" spans="1:18" s="35" customFormat="1" ht="14.4" x14ac:dyDescent="0.3">
      <c r="A8" s="37"/>
      <c r="B8" s="37"/>
      <c r="C8" s="141" t="s">
        <v>84</v>
      </c>
      <c r="D8" s="141"/>
      <c r="E8" s="141"/>
      <c r="F8" s="141"/>
      <c r="G8" s="38"/>
      <c r="H8" s="39"/>
      <c r="I8" s="40"/>
      <c r="J8" s="38"/>
      <c r="R8" s="58"/>
    </row>
    <row r="9" spans="1:18" s="35" customFormat="1" ht="14.4" x14ac:dyDescent="0.3">
      <c r="A9" s="37"/>
      <c r="B9" s="37"/>
      <c r="C9" s="135" t="str">
        <f>B26</f>
        <v>Technologický stojan TS.2.01</v>
      </c>
      <c r="D9" s="135"/>
      <c r="E9" s="135"/>
      <c r="F9" s="135"/>
      <c r="G9" s="45">
        <f>J26</f>
        <v>0</v>
      </c>
      <c r="H9" s="41"/>
      <c r="I9" s="41"/>
      <c r="J9" s="41"/>
      <c r="R9" s="58"/>
    </row>
    <row r="10" spans="1:18" s="35" customFormat="1" ht="14.4" x14ac:dyDescent="0.3">
      <c r="A10" s="37"/>
      <c r="B10" s="37"/>
      <c r="C10" s="135" t="str">
        <f>B34</f>
        <v>Technologický stojan TS.2.02</v>
      </c>
      <c r="D10" s="135"/>
      <c r="E10" s="135"/>
      <c r="F10" s="135"/>
      <c r="G10" s="45">
        <f>J34</f>
        <v>0</v>
      </c>
      <c r="H10" s="41"/>
      <c r="I10" s="41"/>
      <c r="J10" s="41"/>
      <c r="R10" s="58"/>
    </row>
    <row r="11" spans="1:18" s="35" customFormat="1" ht="14.4" x14ac:dyDescent="0.3">
      <c r="A11" s="37"/>
      <c r="B11" s="37"/>
      <c r="C11" s="135" t="str">
        <f>B38</f>
        <v>Hlavní ozvučení</v>
      </c>
      <c r="D11" s="135"/>
      <c r="E11" s="135"/>
      <c r="F11" s="135"/>
      <c r="G11" s="45">
        <f>J38</f>
        <v>0</v>
      </c>
      <c r="H11" s="41"/>
      <c r="I11" s="41"/>
      <c r="J11" s="41"/>
      <c r="R11" s="58"/>
    </row>
    <row r="12" spans="1:18" s="35" customFormat="1" ht="14.4" x14ac:dyDescent="0.3">
      <c r="A12" s="37"/>
      <c r="B12" s="37"/>
      <c r="C12" s="135" t="str">
        <f>B45</f>
        <v>Odposlechový systém</v>
      </c>
      <c r="D12" s="135"/>
      <c r="E12" s="135"/>
      <c r="F12" s="135"/>
      <c r="G12" s="45">
        <f>J45</f>
        <v>0</v>
      </c>
      <c r="H12" s="41"/>
      <c r="I12" s="41"/>
      <c r="J12" s="41"/>
      <c r="R12" s="58"/>
    </row>
    <row r="13" spans="1:18" s="35" customFormat="1" ht="14.4" x14ac:dyDescent="0.3">
      <c r="A13" s="37"/>
      <c r="B13" s="37"/>
      <c r="C13" s="135" t="str">
        <f>B48</f>
        <v>Surround systém - koncové prvky</v>
      </c>
      <c r="D13" s="135"/>
      <c r="E13" s="135"/>
      <c r="F13" s="135"/>
      <c r="G13" s="45">
        <f>J48</f>
        <v>0</v>
      </c>
      <c r="H13" s="41"/>
      <c r="I13" s="41"/>
      <c r="J13" s="41"/>
      <c r="R13" s="58"/>
    </row>
    <row r="14" spans="1:18" s="35" customFormat="1" ht="14.4" x14ac:dyDescent="0.3">
      <c r="A14" s="37"/>
      <c r="B14" s="37"/>
      <c r="C14" s="36" t="str">
        <f>B51</f>
        <v>Přípojná místa</v>
      </c>
      <c r="D14" s="48"/>
      <c r="E14" s="36"/>
      <c r="F14" s="36"/>
      <c r="G14" s="45">
        <f>J51</f>
        <v>0</v>
      </c>
      <c r="H14" s="41"/>
      <c r="I14" s="41"/>
      <c r="J14" s="41"/>
      <c r="R14" s="58"/>
    </row>
    <row r="15" spans="1:18" s="35" customFormat="1" ht="14.4" x14ac:dyDescent="0.3">
      <c r="A15" s="37"/>
      <c r="B15" s="37"/>
      <c r="C15" s="135" t="str">
        <f>B61</f>
        <v>Kabeláž</v>
      </c>
      <c r="D15" s="135"/>
      <c r="E15" s="135"/>
      <c r="F15" s="135"/>
      <c r="G15" s="45">
        <f>J61</f>
        <v>0</v>
      </c>
      <c r="H15" s="41"/>
      <c r="I15" s="41"/>
      <c r="J15" s="41"/>
      <c r="R15" s="58"/>
    </row>
    <row r="16" spans="1:18" s="35" customFormat="1" ht="14.4" x14ac:dyDescent="0.3">
      <c r="A16" s="37"/>
      <c r="B16" s="37"/>
      <c r="C16" s="36" t="str">
        <f>B73</f>
        <v>Silnoproudý rozváděč RAV</v>
      </c>
      <c r="D16" s="36"/>
      <c r="E16" s="36"/>
      <c r="F16" s="36"/>
      <c r="G16" s="45">
        <f>J73</f>
        <v>0</v>
      </c>
      <c r="H16" s="41"/>
      <c r="I16" s="41"/>
      <c r="J16" s="41"/>
      <c r="R16" s="58"/>
    </row>
    <row r="17" spans="1:23" s="35" customFormat="1" ht="14.4" x14ac:dyDescent="0.3">
      <c r="A17" s="37"/>
      <c r="B17" s="37"/>
      <c r="C17" s="135" t="str">
        <f>B76</f>
        <v>Projekční a instalační práce, programování, měření, optimalizace</v>
      </c>
      <c r="D17" s="135"/>
      <c r="E17" s="135"/>
      <c r="F17" s="135"/>
      <c r="G17" s="45">
        <f>J76</f>
        <v>0</v>
      </c>
      <c r="H17" s="41"/>
      <c r="I17" s="41"/>
      <c r="J17" s="41"/>
      <c r="R17" s="58"/>
    </row>
    <row r="18" spans="1:23" s="35" customFormat="1" ht="14.4" x14ac:dyDescent="0.3">
      <c r="A18" s="37"/>
      <c r="B18" s="37"/>
      <c r="C18" s="141" t="s">
        <v>98</v>
      </c>
      <c r="D18" s="141"/>
      <c r="E18" s="141"/>
      <c r="F18" s="141"/>
      <c r="G18" s="46">
        <f>SUBTOTAL(9,J26:J86)</f>
        <v>0</v>
      </c>
      <c r="H18" s="39"/>
      <c r="I18" s="40"/>
      <c r="J18" s="38"/>
      <c r="R18" s="58"/>
    </row>
    <row r="19" spans="1:23" s="35" customFormat="1" ht="14.4" x14ac:dyDescent="0.3">
      <c r="A19" s="37"/>
      <c r="B19" s="37"/>
      <c r="C19" s="36"/>
      <c r="D19" s="48"/>
      <c r="E19" s="36"/>
      <c r="F19" s="36"/>
      <c r="G19" s="38"/>
      <c r="H19" s="39"/>
      <c r="I19" s="40"/>
      <c r="J19" s="38"/>
      <c r="O19" s="47"/>
      <c r="P19" s="51"/>
      <c r="R19" s="58"/>
    </row>
    <row r="20" spans="1:23" s="35" customFormat="1" ht="14.4" x14ac:dyDescent="0.3">
      <c r="A20" s="37"/>
      <c r="B20" s="37"/>
      <c r="C20" s="36"/>
      <c r="D20" s="48"/>
      <c r="E20" s="36"/>
      <c r="F20" s="36"/>
      <c r="G20" s="38"/>
      <c r="H20" s="39"/>
      <c r="I20" s="40"/>
      <c r="J20" s="38"/>
      <c r="O20" s="52"/>
      <c r="P20" s="53"/>
      <c r="R20" s="58"/>
    </row>
    <row r="21" spans="1:23" s="35" customFormat="1" ht="14.4" x14ac:dyDescent="0.3">
      <c r="A21" s="37"/>
      <c r="B21" s="37"/>
      <c r="C21" s="36"/>
      <c r="D21" s="48"/>
      <c r="E21" s="36"/>
      <c r="F21" s="36"/>
      <c r="G21" s="38"/>
      <c r="H21" s="39"/>
      <c r="I21" s="40"/>
      <c r="J21" s="38"/>
      <c r="O21" s="52"/>
      <c r="P21" s="54"/>
      <c r="R21" s="58"/>
    </row>
    <row r="22" spans="1:23" s="35" customFormat="1" ht="14.4" x14ac:dyDescent="0.3">
      <c r="B22" s="36"/>
      <c r="D22" s="49"/>
      <c r="H22" s="42"/>
      <c r="O22" s="52"/>
      <c r="P22" s="53"/>
      <c r="R22" s="58"/>
      <c r="U22" s="52"/>
      <c r="V22" s="52"/>
      <c r="W22" s="52"/>
    </row>
    <row r="23" spans="1:23" s="5" customFormat="1" ht="18" thickBot="1" x14ac:dyDescent="0.3">
      <c r="A23" s="27"/>
      <c r="B23" s="27"/>
      <c r="C23" s="27"/>
      <c r="D23" s="50"/>
      <c r="E23" s="28"/>
      <c r="F23" s="28"/>
      <c r="G23" s="28"/>
      <c r="H23" s="28"/>
      <c r="I23" s="28"/>
      <c r="J23" s="28"/>
      <c r="K23" s="28"/>
      <c r="L23" s="8"/>
      <c r="M23" s="21"/>
      <c r="O23" s="55"/>
      <c r="P23" s="51"/>
      <c r="R23" s="58"/>
      <c r="T23" s="59"/>
      <c r="U23" s="59"/>
      <c r="V23" s="59"/>
      <c r="W23" s="60"/>
    </row>
    <row r="24" spans="1:23" s="5" customFormat="1" ht="27" thickBot="1" x14ac:dyDescent="0.3">
      <c r="A24" s="9" t="s">
        <v>0</v>
      </c>
      <c r="B24" s="17" t="s">
        <v>10</v>
      </c>
      <c r="C24" s="9" t="s">
        <v>12</v>
      </c>
      <c r="D24" s="22" t="s">
        <v>7</v>
      </c>
      <c r="E24" s="7" t="s">
        <v>2</v>
      </c>
      <c r="F24" s="9" t="s">
        <v>3</v>
      </c>
      <c r="G24" s="24" t="s">
        <v>16</v>
      </c>
      <c r="H24" s="24" t="s">
        <v>15</v>
      </c>
      <c r="I24" s="24" t="s">
        <v>4</v>
      </c>
      <c r="J24" s="24" t="s">
        <v>5</v>
      </c>
      <c r="K24" s="10" t="s">
        <v>6</v>
      </c>
      <c r="L24" s="11" t="s">
        <v>11</v>
      </c>
      <c r="M24" s="10" t="s">
        <v>8</v>
      </c>
      <c r="R24" s="58"/>
    </row>
    <row r="25" spans="1:23" s="1" customFormat="1" x14ac:dyDescent="0.25">
      <c r="A25" s="13"/>
      <c r="B25" s="18"/>
      <c r="C25" s="14"/>
      <c r="D25" s="23"/>
      <c r="E25" s="14"/>
      <c r="F25" s="14"/>
      <c r="G25" s="25"/>
      <c r="H25" s="25"/>
      <c r="I25" s="25"/>
      <c r="J25" s="25"/>
      <c r="K25" s="15"/>
      <c r="L25" s="18"/>
      <c r="M25" s="16"/>
      <c r="O25" s="47"/>
      <c r="R25" s="58"/>
      <c r="S25" s="57"/>
      <c r="T25" s="56"/>
      <c r="U25" s="56"/>
    </row>
    <row r="26" spans="1:23" s="1" customFormat="1" x14ac:dyDescent="0.25">
      <c r="A26" s="29"/>
      <c r="B26" s="137" t="s">
        <v>26</v>
      </c>
      <c r="C26" s="138"/>
      <c r="D26" s="139"/>
      <c r="E26" s="31"/>
      <c r="F26" s="31"/>
      <c r="G26" s="32"/>
      <c r="H26" s="32"/>
      <c r="I26" s="32"/>
      <c r="J26" s="43">
        <f>SUBTOTAL(9,J27:J32)</f>
        <v>0</v>
      </c>
      <c r="K26" s="33"/>
      <c r="L26" s="30"/>
      <c r="M26" s="34"/>
      <c r="R26" s="58"/>
    </row>
    <row r="27" spans="1:23" s="79" customFormat="1" ht="39.6" x14ac:dyDescent="0.25">
      <c r="A27" s="71">
        <v>1</v>
      </c>
      <c r="B27" s="72" t="s">
        <v>22</v>
      </c>
      <c r="C27" s="73"/>
      <c r="D27" s="74" t="s">
        <v>95</v>
      </c>
      <c r="E27" s="73" t="s">
        <v>1</v>
      </c>
      <c r="F27" s="73">
        <v>1</v>
      </c>
      <c r="G27" s="75"/>
      <c r="H27" s="75"/>
      <c r="I27" s="76">
        <f t="shared" ref="I27" si="0">H27+G27</f>
        <v>0</v>
      </c>
      <c r="J27" s="75">
        <f t="shared" ref="J27" si="1">I27*F27</f>
        <v>0</v>
      </c>
      <c r="K27" s="74" t="s">
        <v>96</v>
      </c>
      <c r="L27" s="77"/>
      <c r="M27" s="78"/>
      <c r="O27" s="80"/>
      <c r="Q27" s="47"/>
      <c r="R27" s="58"/>
      <c r="S27" s="81"/>
      <c r="T27" s="82"/>
      <c r="U27" s="82"/>
    </row>
    <row r="28" spans="1:23" s="79" customFormat="1" ht="39.6" x14ac:dyDescent="0.25">
      <c r="A28" s="71">
        <f>IF(ISBLANK(D28),"",MAX(A27:A27)+1)</f>
        <v>2</v>
      </c>
      <c r="B28" s="72" t="s">
        <v>22</v>
      </c>
      <c r="C28" s="73"/>
      <c r="D28" s="74" t="s">
        <v>21</v>
      </c>
      <c r="E28" s="73" t="s">
        <v>1</v>
      </c>
      <c r="F28" s="73">
        <v>2</v>
      </c>
      <c r="G28" s="75"/>
      <c r="H28" s="75"/>
      <c r="I28" s="76">
        <f t="shared" ref="I28" si="2">H28+G28</f>
        <v>0</v>
      </c>
      <c r="J28" s="75">
        <f t="shared" ref="J28" si="3">I28*F28</f>
        <v>0</v>
      </c>
      <c r="K28" s="74" t="s">
        <v>99</v>
      </c>
      <c r="L28" s="77"/>
      <c r="M28" s="78"/>
      <c r="O28" s="80"/>
      <c r="Q28" s="47"/>
      <c r="R28" s="58"/>
      <c r="S28" s="81"/>
      <c r="T28" s="82"/>
      <c r="U28" s="82"/>
    </row>
    <row r="29" spans="1:23" s="79" customFormat="1" ht="39.6" x14ac:dyDescent="0.25">
      <c r="A29" s="71">
        <f>IF(ISBLANK(D29),"",MAX(A28:A28)+1)</f>
        <v>3</v>
      </c>
      <c r="B29" s="72" t="s">
        <v>22</v>
      </c>
      <c r="C29" s="73"/>
      <c r="D29" s="83" t="s">
        <v>24</v>
      </c>
      <c r="E29" s="73" t="s">
        <v>1</v>
      </c>
      <c r="F29" s="73">
        <v>2</v>
      </c>
      <c r="G29" s="75"/>
      <c r="H29" s="75"/>
      <c r="I29" s="76">
        <f t="shared" ref="I29:I32" si="4">H29+G29</f>
        <v>0</v>
      </c>
      <c r="J29" s="75">
        <f t="shared" ref="J29:J32" si="5">I29*F29</f>
        <v>0</v>
      </c>
      <c r="K29" s="74" t="s">
        <v>92</v>
      </c>
      <c r="L29" s="77"/>
      <c r="M29" s="78"/>
      <c r="O29" s="80"/>
      <c r="R29" s="58"/>
      <c r="S29" s="81"/>
      <c r="T29" s="82"/>
      <c r="U29" s="82"/>
    </row>
    <row r="30" spans="1:23" s="79" customFormat="1" ht="39.6" x14ac:dyDescent="0.25">
      <c r="A30" s="71">
        <f>IF(ISBLANK(D30),"",MAX(A28:A29)+1)</f>
        <v>4</v>
      </c>
      <c r="B30" s="72" t="s">
        <v>22</v>
      </c>
      <c r="C30" s="73"/>
      <c r="D30" s="83" t="s">
        <v>25</v>
      </c>
      <c r="E30" s="73" t="s">
        <v>1</v>
      </c>
      <c r="F30" s="73">
        <v>1</v>
      </c>
      <c r="G30" s="75"/>
      <c r="H30" s="75"/>
      <c r="I30" s="76">
        <f t="shared" si="4"/>
        <v>0</v>
      </c>
      <c r="J30" s="75">
        <f t="shared" si="5"/>
        <v>0</v>
      </c>
      <c r="K30" s="74" t="s">
        <v>55</v>
      </c>
      <c r="L30" s="77"/>
      <c r="M30" s="78"/>
      <c r="O30" s="80"/>
      <c r="R30" s="58"/>
      <c r="S30" s="81"/>
      <c r="T30" s="82"/>
      <c r="U30" s="82"/>
    </row>
    <row r="31" spans="1:23" s="79" customFormat="1" ht="52.8" x14ac:dyDescent="0.25">
      <c r="A31" s="71">
        <f>IF(ISBLANK(D31),"",MAX(A28:A30)+1)</f>
        <v>5</v>
      </c>
      <c r="B31" s="72" t="s">
        <v>22</v>
      </c>
      <c r="C31" s="73"/>
      <c r="D31" s="83" t="s">
        <v>28</v>
      </c>
      <c r="E31" s="73" t="s">
        <v>1</v>
      </c>
      <c r="F31" s="73">
        <v>1</v>
      </c>
      <c r="G31" s="75"/>
      <c r="H31" s="75"/>
      <c r="I31" s="76">
        <f t="shared" si="4"/>
        <v>0</v>
      </c>
      <c r="J31" s="75">
        <f t="shared" si="5"/>
        <v>0</v>
      </c>
      <c r="K31" s="74" t="s">
        <v>100</v>
      </c>
      <c r="L31" s="77"/>
      <c r="M31" s="78"/>
      <c r="O31" s="80"/>
      <c r="R31" s="58"/>
      <c r="S31" s="81"/>
      <c r="T31" s="82"/>
      <c r="U31" s="82"/>
    </row>
    <row r="32" spans="1:23" s="79" customFormat="1" ht="66" x14ac:dyDescent="0.25">
      <c r="A32" s="71">
        <f>IF(ISBLANK(D32),"",MAX(A29:A31)+1)</f>
        <v>6</v>
      </c>
      <c r="B32" s="72" t="s">
        <v>22</v>
      </c>
      <c r="C32" s="73"/>
      <c r="D32" s="83" t="s">
        <v>101</v>
      </c>
      <c r="E32" s="73" t="s">
        <v>1</v>
      </c>
      <c r="F32" s="73">
        <v>2</v>
      </c>
      <c r="G32" s="84"/>
      <c r="H32" s="75"/>
      <c r="I32" s="76">
        <f t="shared" si="4"/>
        <v>0</v>
      </c>
      <c r="J32" s="75">
        <f t="shared" si="5"/>
        <v>0</v>
      </c>
      <c r="K32" s="74" t="s">
        <v>103</v>
      </c>
      <c r="L32" s="77"/>
      <c r="M32" s="78"/>
      <c r="O32" s="80"/>
      <c r="R32" s="58"/>
      <c r="S32" s="81"/>
      <c r="T32" s="82"/>
      <c r="U32" s="82"/>
    </row>
    <row r="33" spans="1:21" s="79" customFormat="1" x14ac:dyDescent="0.25">
      <c r="A33" s="71" t="str">
        <f>IF(ISBLANK(D33),"",MAX(A29:A32)+1)</f>
        <v/>
      </c>
      <c r="B33" s="72"/>
      <c r="C33" s="73"/>
      <c r="D33" s="83"/>
      <c r="E33" s="73"/>
      <c r="F33" s="73"/>
      <c r="G33" s="75"/>
      <c r="H33" s="75"/>
      <c r="I33" s="76"/>
      <c r="J33" s="75"/>
      <c r="K33" s="74"/>
      <c r="L33" s="77"/>
      <c r="M33" s="78"/>
      <c r="O33" s="80"/>
      <c r="R33" s="58"/>
      <c r="S33" s="81"/>
      <c r="T33" s="82"/>
      <c r="U33" s="82"/>
    </row>
    <row r="34" spans="1:21" s="79" customFormat="1" x14ac:dyDescent="0.25">
      <c r="A34" s="71" t="str">
        <f>IF(ISBLANK(D34),"",MAX(A30:A33)+1)</f>
        <v/>
      </c>
      <c r="B34" s="145" t="s">
        <v>27</v>
      </c>
      <c r="C34" s="145"/>
      <c r="D34" s="145"/>
      <c r="E34" s="86"/>
      <c r="F34" s="86"/>
      <c r="G34" s="87"/>
      <c r="H34" s="87"/>
      <c r="I34" s="87"/>
      <c r="J34" s="88">
        <f>SUBTOTAL(9,J35:J36)</f>
        <v>0</v>
      </c>
      <c r="K34" s="74"/>
      <c r="L34" s="77"/>
      <c r="M34" s="78"/>
      <c r="O34" s="80"/>
      <c r="R34" s="58"/>
      <c r="S34" s="81"/>
      <c r="T34" s="82"/>
      <c r="U34" s="82"/>
    </row>
    <row r="35" spans="1:21" s="79" customFormat="1" ht="39.6" x14ac:dyDescent="0.25">
      <c r="A35" s="71">
        <f>IF(ISBLANK(D35),"",MAX(A32:A34)+1)</f>
        <v>7</v>
      </c>
      <c r="B35" s="72" t="s">
        <v>23</v>
      </c>
      <c r="C35" s="73"/>
      <c r="D35" s="74" t="s">
        <v>95</v>
      </c>
      <c r="E35" s="73" t="s">
        <v>1</v>
      </c>
      <c r="F35" s="73">
        <v>1</v>
      </c>
      <c r="G35" s="75"/>
      <c r="H35" s="75"/>
      <c r="I35" s="76">
        <f t="shared" ref="I35" si="6">H35+G35</f>
        <v>0</v>
      </c>
      <c r="J35" s="75">
        <f t="shared" ref="J35" si="7">I35*F35</f>
        <v>0</v>
      </c>
      <c r="K35" s="74" t="s">
        <v>96</v>
      </c>
      <c r="L35" s="77"/>
      <c r="M35" s="78"/>
      <c r="O35" s="80"/>
      <c r="R35" s="58"/>
      <c r="S35" s="81"/>
      <c r="T35" s="82"/>
      <c r="U35" s="82"/>
    </row>
    <row r="36" spans="1:21" s="79" customFormat="1" ht="39.6" x14ac:dyDescent="0.25">
      <c r="A36" s="71">
        <f>IF(ISBLANK(D36),"",MAX(A33:A35)+1)</f>
        <v>8</v>
      </c>
      <c r="B36" s="72" t="s">
        <v>23</v>
      </c>
      <c r="C36" s="73"/>
      <c r="D36" s="74" t="s">
        <v>21</v>
      </c>
      <c r="E36" s="73" t="s">
        <v>1</v>
      </c>
      <c r="F36" s="73">
        <v>2</v>
      </c>
      <c r="G36" s="75"/>
      <c r="H36" s="75"/>
      <c r="I36" s="76">
        <f t="shared" ref="I36" si="8">H36+G36</f>
        <v>0</v>
      </c>
      <c r="J36" s="75">
        <f t="shared" ref="J36" si="9">I36*F36</f>
        <v>0</v>
      </c>
      <c r="K36" s="74" t="s">
        <v>99</v>
      </c>
      <c r="L36" s="77"/>
      <c r="M36" s="78"/>
      <c r="O36" s="80"/>
      <c r="R36" s="58"/>
      <c r="S36" s="81"/>
      <c r="T36" s="82"/>
      <c r="U36" s="82"/>
    </row>
    <row r="37" spans="1:21" x14ac:dyDescent="0.25">
      <c r="A37" s="71"/>
      <c r="B37" s="72"/>
      <c r="C37" s="73"/>
      <c r="D37" s="89"/>
      <c r="E37" s="73"/>
      <c r="F37" s="73"/>
      <c r="G37" s="84"/>
      <c r="H37" s="75"/>
      <c r="I37" s="76"/>
      <c r="J37" s="75"/>
      <c r="K37" s="90"/>
      <c r="L37" s="77"/>
      <c r="M37" s="78"/>
      <c r="N37" s="79"/>
      <c r="O37" s="80"/>
      <c r="S37" s="81"/>
      <c r="T37" s="82"/>
      <c r="U37" s="82"/>
    </row>
    <row r="38" spans="1:21" s="79" customFormat="1" x14ac:dyDescent="0.25">
      <c r="A38" s="71" t="str">
        <f>IF(ISBLANK(D38),"",MAX(A24:A27)+1)</f>
        <v/>
      </c>
      <c r="B38" s="145" t="s">
        <v>20</v>
      </c>
      <c r="C38" s="145"/>
      <c r="D38" s="145"/>
      <c r="E38" s="73"/>
      <c r="F38" s="73"/>
      <c r="G38" s="75"/>
      <c r="H38" s="75"/>
      <c r="I38" s="76"/>
      <c r="J38" s="88">
        <f>SUBTOTAL(9,J39:J44)</f>
        <v>0</v>
      </c>
      <c r="K38" s="74"/>
      <c r="L38" s="77"/>
      <c r="M38" s="78"/>
      <c r="O38" s="80"/>
      <c r="R38" s="58"/>
      <c r="S38" s="81"/>
      <c r="T38" s="82"/>
      <c r="U38" s="82"/>
    </row>
    <row r="39" spans="1:21" s="79" customFormat="1" ht="52.8" x14ac:dyDescent="0.25">
      <c r="A39" s="71">
        <f>IF(ISBLANK(D39),"",MAX(A36:A38)+1)</f>
        <v>9</v>
      </c>
      <c r="B39" s="72"/>
      <c r="C39" s="73"/>
      <c r="D39" s="74" t="s">
        <v>56</v>
      </c>
      <c r="E39" s="73" t="s">
        <v>1</v>
      </c>
      <c r="F39" s="73">
        <v>14</v>
      </c>
      <c r="G39" s="75"/>
      <c r="H39" s="75"/>
      <c r="I39" s="76">
        <f t="shared" ref="I39:I42" si="10">H39+G39</f>
        <v>0</v>
      </c>
      <c r="J39" s="75">
        <f t="shared" ref="J39:J42" si="11">I39*F39</f>
        <v>0</v>
      </c>
      <c r="K39" s="74" t="s">
        <v>104</v>
      </c>
      <c r="L39" s="77"/>
      <c r="M39" s="78"/>
      <c r="O39" s="80"/>
      <c r="R39" s="58"/>
      <c r="S39" s="81"/>
      <c r="T39" s="82"/>
      <c r="U39" s="82"/>
    </row>
    <row r="40" spans="1:21" s="79" customFormat="1" ht="39.6" x14ac:dyDescent="0.25">
      <c r="A40" s="71">
        <f>IF(ISBLANK(D40),"",MAX(A37:A39)+1)</f>
        <v>10</v>
      </c>
      <c r="B40" s="72"/>
      <c r="C40" s="73"/>
      <c r="D40" s="74" t="s">
        <v>57</v>
      </c>
      <c r="E40" s="73" t="s">
        <v>1</v>
      </c>
      <c r="F40" s="73">
        <v>4</v>
      </c>
      <c r="G40" s="75"/>
      <c r="H40" s="75"/>
      <c r="I40" s="76">
        <f t="shared" si="10"/>
        <v>0</v>
      </c>
      <c r="J40" s="75">
        <f t="shared" si="11"/>
        <v>0</v>
      </c>
      <c r="K40" s="74" t="s">
        <v>105</v>
      </c>
      <c r="L40" s="77"/>
      <c r="M40" s="78"/>
      <c r="O40" s="80"/>
      <c r="R40" s="58"/>
      <c r="S40" s="81"/>
      <c r="T40" s="82"/>
      <c r="U40" s="82"/>
    </row>
    <row r="41" spans="1:21" s="79" customFormat="1" ht="26.4" x14ac:dyDescent="0.25">
      <c r="A41" s="71">
        <f>IF(ISBLANK(D41),"",MAX(A38:A40)+1)</f>
        <v>11</v>
      </c>
      <c r="B41" s="72"/>
      <c r="C41" s="73"/>
      <c r="D41" s="74" t="s">
        <v>67</v>
      </c>
      <c r="E41" s="73" t="s">
        <v>1</v>
      </c>
      <c r="F41" s="73">
        <v>4</v>
      </c>
      <c r="G41" s="91"/>
      <c r="H41" s="75"/>
      <c r="I41" s="76">
        <f t="shared" si="10"/>
        <v>0</v>
      </c>
      <c r="J41" s="75">
        <f t="shared" si="11"/>
        <v>0</v>
      </c>
      <c r="K41" s="74" t="s">
        <v>106</v>
      </c>
      <c r="L41" s="77"/>
      <c r="M41" s="78"/>
      <c r="O41" s="80"/>
      <c r="R41" s="58"/>
      <c r="S41" s="81"/>
      <c r="T41" s="82"/>
      <c r="U41" s="82"/>
    </row>
    <row r="42" spans="1:21" s="79" customFormat="1" ht="52.8" x14ac:dyDescent="0.25">
      <c r="A42" s="71">
        <f>IF(ISBLANK(D42),"",MAX(A39:A41)+1)</f>
        <v>12</v>
      </c>
      <c r="B42" s="72"/>
      <c r="C42" s="73"/>
      <c r="D42" s="83" t="s">
        <v>58</v>
      </c>
      <c r="E42" s="73" t="s">
        <v>1</v>
      </c>
      <c r="F42" s="73">
        <v>3</v>
      </c>
      <c r="G42" s="75"/>
      <c r="H42" s="75"/>
      <c r="I42" s="76">
        <f t="shared" si="10"/>
        <v>0</v>
      </c>
      <c r="J42" s="75">
        <f t="shared" si="11"/>
        <v>0</v>
      </c>
      <c r="K42" s="74" t="s">
        <v>107</v>
      </c>
      <c r="L42" s="77"/>
      <c r="M42" s="92"/>
      <c r="O42" s="80"/>
      <c r="R42" s="58"/>
      <c r="S42" s="81"/>
      <c r="T42" s="82"/>
      <c r="U42" s="82"/>
    </row>
    <row r="43" spans="1:21" s="47" customFormat="1" ht="66" x14ac:dyDescent="0.25">
      <c r="A43" s="71">
        <f>IF(ISBLANK(D43),"",MAX(A40:A42)+1)</f>
        <v>13</v>
      </c>
      <c r="B43" s="72"/>
      <c r="C43" s="73"/>
      <c r="D43" s="83" t="s">
        <v>59</v>
      </c>
      <c r="E43" s="73" t="s">
        <v>1</v>
      </c>
      <c r="F43" s="73">
        <v>6</v>
      </c>
      <c r="G43" s="75"/>
      <c r="H43" s="75"/>
      <c r="I43" s="75">
        <f t="shared" ref="I43" si="12">H43+G43</f>
        <v>0</v>
      </c>
      <c r="J43" s="75">
        <f t="shared" ref="J43" si="13">I43*F43</f>
        <v>0</v>
      </c>
      <c r="K43" s="74" t="s">
        <v>108</v>
      </c>
      <c r="L43" s="77"/>
      <c r="M43" s="92"/>
      <c r="O43" s="93"/>
      <c r="R43" s="94"/>
      <c r="S43" s="95"/>
      <c r="T43" s="96"/>
      <c r="U43" s="96"/>
    </row>
    <row r="44" spans="1:21" s="79" customFormat="1" x14ac:dyDescent="0.25">
      <c r="A44" s="71" t="str">
        <f>IF(ISBLANK(D44),"",MAX(A42:A43)+1)</f>
        <v/>
      </c>
      <c r="B44" s="72"/>
      <c r="C44" s="73"/>
      <c r="D44" s="74"/>
      <c r="E44" s="73"/>
      <c r="F44" s="73"/>
      <c r="G44" s="75"/>
      <c r="H44" s="75"/>
      <c r="I44" s="76"/>
      <c r="J44" s="75"/>
      <c r="K44" s="74"/>
      <c r="L44" s="77"/>
      <c r="M44" s="78"/>
      <c r="O44" s="80"/>
      <c r="R44" s="58"/>
      <c r="S44" s="81"/>
      <c r="T44" s="82"/>
      <c r="U44" s="82"/>
    </row>
    <row r="45" spans="1:21" s="79" customFormat="1" x14ac:dyDescent="0.25">
      <c r="A45" s="71" t="str">
        <f>IF(ISBLANK(D45),"",MAX(A43:A44)+1)</f>
        <v/>
      </c>
      <c r="B45" s="145" t="s">
        <v>29</v>
      </c>
      <c r="C45" s="145"/>
      <c r="D45" s="145"/>
      <c r="E45" s="73"/>
      <c r="F45" s="73"/>
      <c r="G45" s="75"/>
      <c r="H45" s="75"/>
      <c r="I45" s="76"/>
      <c r="J45" s="88">
        <f>SUBTOTAL(9,J46:J46)</f>
        <v>0</v>
      </c>
      <c r="K45" s="74"/>
      <c r="L45" s="77"/>
      <c r="M45" s="78"/>
      <c r="O45" s="80"/>
      <c r="R45" s="58"/>
      <c r="S45" s="81"/>
      <c r="T45" s="82"/>
      <c r="U45" s="82"/>
    </row>
    <row r="46" spans="1:21" s="79" customFormat="1" ht="52.8" x14ac:dyDescent="0.25">
      <c r="A46" s="71">
        <f>IF(ISBLANK(D46),"",MAX(A43:A45)+1)</f>
        <v>14</v>
      </c>
      <c r="B46" s="72"/>
      <c r="C46" s="73"/>
      <c r="D46" s="83" t="s">
        <v>60</v>
      </c>
      <c r="E46" s="73" t="s">
        <v>1</v>
      </c>
      <c r="F46" s="73">
        <v>8</v>
      </c>
      <c r="G46" s="75"/>
      <c r="H46" s="75"/>
      <c r="I46" s="76">
        <f t="shared" ref="I46" si="14">H46+G46</f>
        <v>0</v>
      </c>
      <c r="J46" s="75">
        <f t="shared" ref="J46" si="15">I46*F46</f>
        <v>0</v>
      </c>
      <c r="K46" s="74" t="s">
        <v>109</v>
      </c>
      <c r="L46" s="77"/>
      <c r="M46" s="92"/>
      <c r="O46" s="80"/>
      <c r="R46" s="58"/>
      <c r="S46" s="81"/>
      <c r="T46" s="82"/>
      <c r="U46" s="82"/>
    </row>
    <row r="47" spans="1:21" s="79" customFormat="1" x14ac:dyDescent="0.25">
      <c r="A47" s="71"/>
      <c r="B47" s="72"/>
      <c r="C47" s="73"/>
      <c r="D47" s="74"/>
      <c r="E47" s="73"/>
      <c r="F47" s="73"/>
      <c r="G47" s="75"/>
      <c r="H47" s="75"/>
      <c r="I47" s="76"/>
      <c r="J47" s="75"/>
      <c r="K47" s="74"/>
      <c r="L47" s="77"/>
      <c r="M47" s="78"/>
      <c r="O47" s="80"/>
      <c r="R47" s="58"/>
      <c r="S47" s="81"/>
      <c r="T47" s="82"/>
      <c r="U47" s="82"/>
    </row>
    <row r="48" spans="1:21" s="79" customFormat="1" x14ac:dyDescent="0.25">
      <c r="A48" s="71" t="str">
        <f>IF(ISBLANK(D48),"",MAX(A46:A47)+1)</f>
        <v/>
      </c>
      <c r="B48" s="145" t="s">
        <v>102</v>
      </c>
      <c r="C48" s="145"/>
      <c r="D48" s="145"/>
      <c r="E48" s="73"/>
      <c r="F48" s="73"/>
      <c r="G48" s="75"/>
      <c r="H48" s="75"/>
      <c r="I48" s="76"/>
      <c r="J48" s="88">
        <f>SUBTOTAL(9,J49:J49)</f>
        <v>0</v>
      </c>
      <c r="K48" s="74"/>
      <c r="L48" s="77"/>
      <c r="M48" s="78"/>
      <c r="O48" s="80"/>
      <c r="R48" s="58"/>
      <c r="S48" s="81"/>
      <c r="T48" s="82"/>
      <c r="U48" s="82"/>
    </row>
    <row r="49" spans="1:21" s="105" customFormat="1" ht="66" x14ac:dyDescent="0.25">
      <c r="A49" s="71">
        <f>IF(ISBLANK(D49),"",MAX(A46:A48)+1)</f>
        <v>15</v>
      </c>
      <c r="B49" s="97"/>
      <c r="C49" s="98"/>
      <c r="D49" s="99" t="s">
        <v>30</v>
      </c>
      <c r="E49" s="98" t="s">
        <v>1</v>
      </c>
      <c r="F49" s="98">
        <v>8</v>
      </c>
      <c r="G49" s="100"/>
      <c r="H49" s="101"/>
      <c r="I49" s="101">
        <f t="shared" ref="I49:I57" si="16">H49+G49</f>
        <v>0</v>
      </c>
      <c r="J49" s="101">
        <f t="shared" ref="J49:J57" si="17">I49*F49</f>
        <v>0</v>
      </c>
      <c r="K49" s="102" t="s">
        <v>93</v>
      </c>
      <c r="L49" s="103"/>
      <c r="M49" s="104"/>
      <c r="O49" s="106"/>
      <c r="R49" s="67"/>
      <c r="S49" s="107"/>
      <c r="T49" s="108"/>
      <c r="U49" s="108"/>
    </row>
    <row r="50" spans="1:21" s="79" customFormat="1" x14ac:dyDescent="0.25">
      <c r="A50" s="71"/>
      <c r="B50" s="72"/>
      <c r="C50" s="73"/>
      <c r="D50" s="89"/>
      <c r="E50" s="73"/>
      <c r="F50" s="73"/>
      <c r="G50" s="84"/>
      <c r="H50" s="75"/>
      <c r="I50" s="76"/>
      <c r="J50" s="75"/>
      <c r="K50" s="74"/>
      <c r="L50" s="77"/>
      <c r="M50" s="104"/>
      <c r="O50" s="80"/>
      <c r="R50" s="58"/>
      <c r="S50" s="81"/>
      <c r="T50" s="82"/>
      <c r="U50" s="82"/>
    </row>
    <row r="51" spans="1:21" s="79" customFormat="1" x14ac:dyDescent="0.25">
      <c r="A51" s="71" t="str">
        <f>IF(ISBLANK(D51),"",MAX(A49:A50)+1)</f>
        <v/>
      </c>
      <c r="B51" s="145" t="s">
        <v>61</v>
      </c>
      <c r="C51" s="145"/>
      <c r="D51" s="145"/>
      <c r="E51" s="73"/>
      <c r="F51" s="73"/>
      <c r="G51" s="75"/>
      <c r="H51" s="75"/>
      <c r="I51" s="76"/>
      <c r="J51" s="88">
        <f>SUBTOTAL(9,J52:J60)</f>
        <v>0</v>
      </c>
      <c r="K51" s="74"/>
      <c r="L51" s="77"/>
      <c r="M51" s="78"/>
      <c r="O51" s="80"/>
      <c r="R51" s="58"/>
      <c r="S51" s="81"/>
      <c r="T51" s="82"/>
      <c r="U51" s="82"/>
    </row>
    <row r="52" spans="1:21" s="105" customFormat="1" x14ac:dyDescent="0.25">
      <c r="A52" s="71">
        <f t="shared" ref="A52:A59" si="18">IF(ISBLANK(D52),"",MAX(A49:A51)+1)</f>
        <v>16</v>
      </c>
      <c r="B52" s="97"/>
      <c r="C52" s="98"/>
      <c r="D52" s="99" t="s">
        <v>88</v>
      </c>
      <c r="E52" s="98" t="s">
        <v>1</v>
      </c>
      <c r="F52" s="98">
        <v>1</v>
      </c>
      <c r="G52" s="100"/>
      <c r="H52" s="101"/>
      <c r="I52" s="101">
        <f t="shared" si="16"/>
        <v>0</v>
      </c>
      <c r="J52" s="101">
        <f t="shared" si="17"/>
        <v>0</v>
      </c>
      <c r="K52" s="102" t="s">
        <v>89</v>
      </c>
      <c r="L52" s="103"/>
      <c r="M52" s="104"/>
      <c r="O52" s="80"/>
      <c r="R52" s="58"/>
      <c r="S52" s="81"/>
      <c r="T52" s="82"/>
      <c r="U52" s="82"/>
    </row>
    <row r="53" spans="1:21" s="105" customFormat="1" x14ac:dyDescent="0.25">
      <c r="A53" s="71">
        <f t="shared" si="18"/>
        <v>17</v>
      </c>
      <c r="B53" s="97"/>
      <c r="C53" s="98"/>
      <c r="D53" s="99" t="s">
        <v>87</v>
      </c>
      <c r="E53" s="98" t="s">
        <v>1</v>
      </c>
      <c r="F53" s="98">
        <v>1</v>
      </c>
      <c r="G53" s="100"/>
      <c r="H53" s="101"/>
      <c r="I53" s="101">
        <f t="shared" ref="I53" si="19">H53+G53</f>
        <v>0</v>
      </c>
      <c r="J53" s="101">
        <f t="shared" ref="J53" si="20">I53*F53</f>
        <v>0</v>
      </c>
      <c r="K53" s="102" t="s">
        <v>94</v>
      </c>
      <c r="L53" s="103"/>
      <c r="M53" s="104"/>
      <c r="O53" s="80"/>
      <c r="R53" s="58"/>
      <c r="S53" s="81"/>
      <c r="T53" s="82"/>
      <c r="U53" s="82"/>
    </row>
    <row r="54" spans="1:21" s="105" customFormat="1" x14ac:dyDescent="0.25">
      <c r="A54" s="71">
        <f t="shared" si="18"/>
        <v>18</v>
      </c>
      <c r="B54" s="97"/>
      <c r="C54" s="98"/>
      <c r="D54" s="99" t="s">
        <v>62</v>
      </c>
      <c r="E54" s="98" t="s">
        <v>1</v>
      </c>
      <c r="F54" s="98">
        <v>2</v>
      </c>
      <c r="G54" s="100"/>
      <c r="H54" s="101"/>
      <c r="I54" s="101">
        <f t="shared" si="16"/>
        <v>0</v>
      </c>
      <c r="J54" s="101">
        <f t="shared" si="17"/>
        <v>0</v>
      </c>
      <c r="K54" s="102" t="s">
        <v>89</v>
      </c>
      <c r="L54" s="103"/>
      <c r="M54" s="104"/>
      <c r="O54" s="80"/>
      <c r="R54" s="58"/>
      <c r="S54" s="81"/>
      <c r="T54" s="82"/>
      <c r="U54" s="82"/>
    </row>
    <row r="55" spans="1:21" s="105" customFormat="1" x14ac:dyDescent="0.25">
      <c r="A55" s="71">
        <f t="shared" si="18"/>
        <v>19</v>
      </c>
      <c r="B55" s="97"/>
      <c r="C55" s="98"/>
      <c r="D55" s="99" t="s">
        <v>63</v>
      </c>
      <c r="E55" s="98" t="s">
        <v>1</v>
      </c>
      <c r="F55" s="98">
        <v>1</v>
      </c>
      <c r="G55" s="100"/>
      <c r="H55" s="101"/>
      <c r="I55" s="101">
        <f t="shared" si="16"/>
        <v>0</v>
      </c>
      <c r="J55" s="101">
        <f t="shared" si="17"/>
        <v>0</v>
      </c>
      <c r="K55" s="102" t="s">
        <v>89</v>
      </c>
      <c r="L55" s="103"/>
      <c r="M55" s="104"/>
      <c r="O55" s="80"/>
      <c r="R55" s="58"/>
      <c r="S55" s="81"/>
      <c r="T55" s="82"/>
      <c r="U55" s="82"/>
    </row>
    <row r="56" spans="1:21" s="105" customFormat="1" x14ac:dyDescent="0.25">
      <c r="A56" s="71">
        <f t="shared" si="18"/>
        <v>20</v>
      </c>
      <c r="B56" s="97"/>
      <c r="C56" s="98"/>
      <c r="D56" s="99" t="s">
        <v>64</v>
      </c>
      <c r="E56" s="98" t="s">
        <v>1</v>
      </c>
      <c r="F56" s="98">
        <v>1</v>
      </c>
      <c r="G56" s="100"/>
      <c r="H56" s="101"/>
      <c r="I56" s="101">
        <f t="shared" si="16"/>
        <v>0</v>
      </c>
      <c r="J56" s="101">
        <f t="shared" si="17"/>
        <v>0</v>
      </c>
      <c r="K56" s="102" t="s">
        <v>89</v>
      </c>
      <c r="L56" s="103"/>
      <c r="M56" s="104"/>
      <c r="O56" s="80"/>
      <c r="R56" s="58"/>
      <c r="S56" s="81"/>
      <c r="T56" s="82"/>
      <c r="U56" s="82"/>
    </row>
    <row r="57" spans="1:21" s="105" customFormat="1" x14ac:dyDescent="0.25">
      <c r="A57" s="71">
        <f t="shared" si="18"/>
        <v>21</v>
      </c>
      <c r="B57" s="97"/>
      <c r="C57" s="98"/>
      <c r="D57" s="99" t="s">
        <v>65</v>
      </c>
      <c r="E57" s="98" t="s">
        <v>1</v>
      </c>
      <c r="F57" s="98">
        <v>1</v>
      </c>
      <c r="G57" s="100"/>
      <c r="H57" s="101"/>
      <c r="I57" s="101">
        <f t="shared" si="16"/>
        <v>0</v>
      </c>
      <c r="J57" s="101">
        <f t="shared" si="17"/>
        <v>0</v>
      </c>
      <c r="K57" s="102" t="s">
        <v>89</v>
      </c>
      <c r="L57" s="103"/>
      <c r="M57" s="104"/>
      <c r="O57" s="80"/>
      <c r="R57" s="58"/>
      <c r="S57" s="81"/>
      <c r="T57" s="82"/>
      <c r="U57" s="82"/>
    </row>
    <row r="58" spans="1:21" s="105" customFormat="1" x14ac:dyDescent="0.25">
      <c r="A58" s="71">
        <f t="shared" si="18"/>
        <v>22</v>
      </c>
      <c r="B58" s="97"/>
      <c r="C58" s="98"/>
      <c r="D58" s="99" t="s">
        <v>66</v>
      </c>
      <c r="E58" s="98" t="s">
        <v>1</v>
      </c>
      <c r="F58" s="98">
        <v>2</v>
      </c>
      <c r="G58" s="100"/>
      <c r="H58" s="101"/>
      <c r="I58" s="101">
        <f t="shared" ref="I58" si="21">H58+G58</f>
        <v>0</v>
      </c>
      <c r="J58" s="101">
        <f t="shared" ref="J58" si="22">I58*F58</f>
        <v>0</v>
      </c>
      <c r="K58" s="102" t="s">
        <v>90</v>
      </c>
      <c r="L58" s="103"/>
      <c r="M58" s="104"/>
      <c r="O58" s="80"/>
      <c r="R58" s="58"/>
      <c r="S58" s="81"/>
      <c r="T58" s="82"/>
      <c r="U58" s="82"/>
    </row>
    <row r="59" spans="1:21" s="105" customFormat="1" ht="52.8" x14ac:dyDescent="0.25">
      <c r="A59" s="71">
        <f t="shared" si="18"/>
        <v>23</v>
      </c>
      <c r="B59" s="97"/>
      <c r="C59" s="98"/>
      <c r="D59" s="99" t="s">
        <v>91</v>
      </c>
      <c r="E59" s="98" t="s">
        <v>1</v>
      </c>
      <c r="F59" s="98">
        <v>1</v>
      </c>
      <c r="G59" s="100"/>
      <c r="H59" s="101"/>
      <c r="I59" s="101">
        <f t="shared" ref="I59" si="23">H59+G59</f>
        <v>0</v>
      </c>
      <c r="J59" s="101">
        <f t="shared" ref="J59" si="24">I59*F59</f>
        <v>0</v>
      </c>
      <c r="K59" s="102" t="s">
        <v>97</v>
      </c>
      <c r="L59" s="103"/>
      <c r="M59" s="104"/>
      <c r="O59" s="80"/>
      <c r="R59" s="58"/>
      <c r="S59" s="81"/>
      <c r="T59" s="82"/>
      <c r="U59" s="82"/>
    </row>
    <row r="60" spans="1:21" s="79" customFormat="1" x14ac:dyDescent="0.25">
      <c r="A60" s="71" t="str">
        <f>IF(ISBLANK(D60),"",MAX(A51:A58)+1)</f>
        <v/>
      </c>
      <c r="B60" s="72"/>
      <c r="C60" s="73"/>
      <c r="D60" s="74"/>
      <c r="E60" s="73"/>
      <c r="F60" s="73"/>
      <c r="G60" s="75"/>
      <c r="H60" s="75"/>
      <c r="I60" s="76"/>
      <c r="J60" s="75"/>
      <c r="K60" s="74"/>
      <c r="L60" s="77"/>
      <c r="M60" s="78"/>
      <c r="O60" s="80"/>
      <c r="R60" s="58"/>
      <c r="S60" s="81"/>
      <c r="T60" s="82"/>
      <c r="U60" s="82"/>
    </row>
    <row r="61" spans="1:21" s="79" customFormat="1" x14ac:dyDescent="0.25">
      <c r="A61" s="71" t="str">
        <f>IF(ISBLANK(D61),"",MAX(A49:A60)+1)</f>
        <v/>
      </c>
      <c r="B61" s="145" t="s">
        <v>44</v>
      </c>
      <c r="C61" s="145"/>
      <c r="D61" s="145"/>
      <c r="E61" s="73"/>
      <c r="F61" s="73"/>
      <c r="G61" s="75"/>
      <c r="H61" s="75"/>
      <c r="I61" s="76"/>
      <c r="J61" s="88">
        <f>SUBTOTAL(9,J62:J71)</f>
        <v>0</v>
      </c>
      <c r="K61" s="74"/>
      <c r="L61" s="77"/>
      <c r="M61" s="78"/>
      <c r="O61" s="80"/>
      <c r="R61" s="58"/>
      <c r="S61" s="81"/>
      <c r="T61" s="82"/>
      <c r="U61" s="82"/>
    </row>
    <row r="62" spans="1:21" s="79" customFormat="1" ht="26.4" x14ac:dyDescent="0.25">
      <c r="A62" s="71">
        <f t="shared" ref="A62:A71" si="25">IF(ISBLANK(D62),"",MAX(A59:A61)+1)</f>
        <v>24</v>
      </c>
      <c r="B62" s="109"/>
      <c r="C62" s="73"/>
      <c r="D62" s="110" t="s">
        <v>13</v>
      </c>
      <c r="E62" s="72" t="s">
        <v>9</v>
      </c>
      <c r="F62" s="73">
        <v>60</v>
      </c>
      <c r="G62" s="84"/>
      <c r="H62" s="75"/>
      <c r="I62" s="76">
        <f t="shared" ref="I62:I63" si="26">H62+G62</f>
        <v>0</v>
      </c>
      <c r="J62" s="75">
        <f t="shared" ref="J62:J65" si="27">I62*F62</f>
        <v>0</v>
      </c>
      <c r="K62" s="111" t="s">
        <v>17</v>
      </c>
      <c r="L62" s="77"/>
      <c r="M62" s="78"/>
      <c r="O62" s="80"/>
      <c r="R62" s="58"/>
      <c r="S62" s="81"/>
      <c r="T62" s="82"/>
      <c r="U62" s="82"/>
    </row>
    <row r="63" spans="1:21" ht="26.4" x14ac:dyDescent="0.25">
      <c r="A63" s="71">
        <f t="shared" si="25"/>
        <v>25</v>
      </c>
      <c r="B63" s="109"/>
      <c r="C63" s="73"/>
      <c r="D63" s="110" t="s">
        <v>14</v>
      </c>
      <c r="E63" s="72" t="s">
        <v>9</v>
      </c>
      <c r="F63" s="73">
        <v>2736</v>
      </c>
      <c r="G63" s="84"/>
      <c r="H63" s="75"/>
      <c r="I63" s="76">
        <f t="shared" si="26"/>
        <v>0</v>
      </c>
      <c r="J63" s="75">
        <f t="shared" si="27"/>
        <v>0</v>
      </c>
      <c r="K63" s="112" t="s">
        <v>19</v>
      </c>
      <c r="L63" s="77"/>
      <c r="M63" s="78"/>
      <c r="N63" s="65"/>
      <c r="O63" s="80"/>
      <c r="S63" s="81"/>
      <c r="T63" s="82"/>
      <c r="U63" s="82"/>
    </row>
    <row r="64" spans="1:21" s="79" customFormat="1" ht="26.4" x14ac:dyDescent="0.25">
      <c r="A64" s="71">
        <f t="shared" si="25"/>
        <v>26</v>
      </c>
      <c r="B64" s="72"/>
      <c r="C64" s="73"/>
      <c r="D64" s="89" t="s">
        <v>45</v>
      </c>
      <c r="E64" s="73" t="s">
        <v>9</v>
      </c>
      <c r="F64" s="73">
        <v>946</v>
      </c>
      <c r="G64" s="84"/>
      <c r="H64" s="75"/>
      <c r="I64" s="76">
        <f t="shared" ref="I64:I69" si="28">H64+G64</f>
        <v>0</v>
      </c>
      <c r="J64" s="75">
        <f t="shared" si="27"/>
        <v>0</v>
      </c>
      <c r="K64" s="74" t="s">
        <v>72</v>
      </c>
      <c r="L64" s="77"/>
      <c r="M64" s="78"/>
      <c r="O64" s="80"/>
      <c r="R64" s="58"/>
      <c r="S64" s="81"/>
      <c r="T64" s="82"/>
      <c r="U64" s="82"/>
    </row>
    <row r="65" spans="1:21" s="79" customFormat="1" ht="26.4" x14ac:dyDescent="0.25">
      <c r="A65" s="71">
        <f t="shared" si="25"/>
        <v>27</v>
      </c>
      <c r="B65" s="72"/>
      <c r="C65" s="73"/>
      <c r="D65" s="89" t="s">
        <v>53</v>
      </c>
      <c r="E65" s="73" t="s">
        <v>9</v>
      </c>
      <c r="F65" s="73">
        <v>72</v>
      </c>
      <c r="G65" s="84"/>
      <c r="H65" s="75"/>
      <c r="I65" s="76">
        <f t="shared" ref="I65" si="29">H65+G65</f>
        <v>0</v>
      </c>
      <c r="J65" s="75">
        <f t="shared" si="27"/>
        <v>0</v>
      </c>
      <c r="K65" s="74" t="s">
        <v>73</v>
      </c>
      <c r="L65" s="77"/>
      <c r="M65" s="78"/>
      <c r="O65" s="80"/>
      <c r="R65" s="58"/>
      <c r="S65" s="81"/>
      <c r="T65" s="82"/>
      <c r="U65" s="82"/>
    </row>
    <row r="66" spans="1:21" s="79" customFormat="1" x14ac:dyDescent="0.25">
      <c r="A66" s="71">
        <f t="shared" si="25"/>
        <v>28</v>
      </c>
      <c r="B66" s="72"/>
      <c r="C66" s="73"/>
      <c r="D66" s="89" t="s">
        <v>51</v>
      </c>
      <c r="E66" s="73" t="s">
        <v>9</v>
      </c>
      <c r="F66" s="73">
        <v>300</v>
      </c>
      <c r="G66" s="84"/>
      <c r="H66" s="75"/>
      <c r="I66" s="76">
        <f t="shared" ref="I66:I67" si="30">H66+G66</f>
        <v>0</v>
      </c>
      <c r="J66" s="75">
        <f t="shared" ref="J66:J67" si="31">I66*F66</f>
        <v>0</v>
      </c>
      <c r="K66" s="74" t="s">
        <v>71</v>
      </c>
      <c r="L66" s="77"/>
      <c r="M66" s="78"/>
      <c r="O66" s="80"/>
      <c r="R66" s="58"/>
      <c r="S66" s="81"/>
      <c r="T66" s="82"/>
      <c r="U66" s="82"/>
    </row>
    <row r="67" spans="1:21" s="79" customFormat="1" x14ac:dyDescent="0.25">
      <c r="A67" s="71">
        <f t="shared" si="25"/>
        <v>29</v>
      </c>
      <c r="B67" s="72"/>
      <c r="C67" s="73"/>
      <c r="D67" s="89" t="s">
        <v>54</v>
      </c>
      <c r="E67" s="73" t="s">
        <v>9</v>
      </c>
      <c r="F67" s="73">
        <v>46</v>
      </c>
      <c r="G67" s="75"/>
      <c r="H67" s="75"/>
      <c r="I67" s="76">
        <f t="shared" si="30"/>
        <v>0</v>
      </c>
      <c r="J67" s="75">
        <f t="shared" si="31"/>
        <v>0</v>
      </c>
      <c r="K67" s="74" t="s">
        <v>69</v>
      </c>
      <c r="L67" s="77"/>
      <c r="M67" s="78"/>
      <c r="O67" s="80"/>
      <c r="R67" s="58"/>
      <c r="S67" s="81"/>
      <c r="T67" s="82"/>
      <c r="U67" s="82"/>
    </row>
    <row r="68" spans="1:21" s="79" customFormat="1" x14ac:dyDescent="0.25">
      <c r="A68" s="71">
        <f t="shared" si="25"/>
        <v>30</v>
      </c>
      <c r="B68" s="72"/>
      <c r="C68" s="73"/>
      <c r="D68" s="89" t="s">
        <v>52</v>
      </c>
      <c r="E68" s="73" t="s">
        <v>9</v>
      </c>
      <c r="F68" s="73">
        <v>70</v>
      </c>
      <c r="G68" s="75"/>
      <c r="H68" s="75"/>
      <c r="I68" s="76">
        <f t="shared" si="28"/>
        <v>0</v>
      </c>
      <c r="J68" s="75">
        <f t="shared" ref="J68:J69" si="32">I68*F68</f>
        <v>0</v>
      </c>
      <c r="K68" s="74" t="s">
        <v>68</v>
      </c>
      <c r="L68" s="77"/>
      <c r="M68" s="78"/>
      <c r="O68" s="80"/>
      <c r="R68" s="58"/>
      <c r="S68" s="81"/>
      <c r="T68" s="82"/>
      <c r="U68" s="82"/>
    </row>
    <row r="69" spans="1:21" s="79" customFormat="1" ht="28.8" x14ac:dyDescent="0.25">
      <c r="A69" s="71">
        <f t="shared" si="25"/>
        <v>31</v>
      </c>
      <c r="B69" s="72"/>
      <c r="C69" s="73"/>
      <c r="D69" s="113" t="s">
        <v>75</v>
      </c>
      <c r="E69" s="114" t="s">
        <v>9</v>
      </c>
      <c r="F69" s="114">
        <v>1500</v>
      </c>
      <c r="G69" s="115"/>
      <c r="H69" s="116"/>
      <c r="I69" s="76">
        <f t="shared" si="28"/>
        <v>0</v>
      </c>
      <c r="J69" s="75">
        <f t="shared" si="32"/>
        <v>0</v>
      </c>
      <c r="K69" s="111" t="s">
        <v>76</v>
      </c>
      <c r="L69" s="77"/>
      <c r="M69" s="78"/>
      <c r="O69" s="80"/>
      <c r="R69" s="58"/>
      <c r="S69" s="81"/>
      <c r="T69" s="82"/>
      <c r="U69" s="82"/>
    </row>
    <row r="70" spans="1:21" s="79" customFormat="1" ht="26.4" x14ac:dyDescent="0.25">
      <c r="A70" s="71">
        <f t="shared" si="25"/>
        <v>32</v>
      </c>
      <c r="B70" s="72"/>
      <c r="C70" s="73"/>
      <c r="D70" s="89" t="s">
        <v>46</v>
      </c>
      <c r="E70" s="73" t="s">
        <v>9</v>
      </c>
      <c r="F70" s="73">
        <v>120</v>
      </c>
      <c r="G70" s="75"/>
      <c r="H70" s="75"/>
      <c r="I70" s="76">
        <f t="shared" ref="I70:I71" si="33">H70+G70</f>
        <v>0</v>
      </c>
      <c r="J70" s="75">
        <f t="shared" ref="J70:J71" si="34">I70*F70</f>
        <v>0</v>
      </c>
      <c r="K70" s="117" t="s">
        <v>70</v>
      </c>
      <c r="L70" s="77"/>
      <c r="M70" s="78"/>
      <c r="O70" s="80"/>
      <c r="R70" s="58"/>
      <c r="S70" s="81"/>
      <c r="T70" s="82"/>
      <c r="U70" s="82"/>
    </row>
    <row r="71" spans="1:21" s="79" customFormat="1" x14ac:dyDescent="0.25">
      <c r="A71" s="71">
        <f t="shared" si="25"/>
        <v>33</v>
      </c>
      <c r="B71" s="72"/>
      <c r="C71" s="73"/>
      <c r="D71" s="89" t="s">
        <v>110</v>
      </c>
      <c r="E71" s="73" t="s">
        <v>18</v>
      </c>
      <c r="F71" s="73">
        <v>1</v>
      </c>
      <c r="G71" s="75"/>
      <c r="H71" s="75"/>
      <c r="I71" s="76">
        <f t="shared" si="33"/>
        <v>0</v>
      </c>
      <c r="J71" s="75">
        <f t="shared" si="34"/>
        <v>0</v>
      </c>
      <c r="K71" s="117"/>
      <c r="L71" s="77"/>
      <c r="M71" s="78"/>
      <c r="O71" s="80"/>
      <c r="R71" s="58"/>
      <c r="S71" s="81"/>
      <c r="T71" s="82"/>
      <c r="U71" s="82"/>
    </row>
    <row r="72" spans="1:21" s="79" customFormat="1" x14ac:dyDescent="0.25">
      <c r="A72" s="71" t="str">
        <f>IF(ISBLANK(D72),"",MAX(A68:A70)+1)</f>
        <v/>
      </c>
      <c r="B72" s="72"/>
      <c r="C72" s="73"/>
      <c r="D72" s="89"/>
      <c r="E72" s="73"/>
      <c r="F72" s="73"/>
      <c r="G72" s="75"/>
      <c r="H72" s="75"/>
      <c r="I72" s="76"/>
      <c r="J72" s="75"/>
      <c r="K72" s="117"/>
      <c r="L72" s="77"/>
      <c r="M72" s="78"/>
      <c r="O72" s="80"/>
      <c r="R72" s="58"/>
      <c r="S72" s="81"/>
      <c r="T72" s="82"/>
      <c r="U72" s="82"/>
    </row>
    <row r="73" spans="1:21" s="79" customFormat="1" x14ac:dyDescent="0.25">
      <c r="A73" s="71" t="str">
        <f>IF(ISBLANK(D73),"",MAX(A61:A72)+1)</f>
        <v/>
      </c>
      <c r="B73" s="145" t="s">
        <v>78</v>
      </c>
      <c r="C73" s="145"/>
      <c r="D73" s="145"/>
      <c r="E73" s="73"/>
      <c r="F73" s="73"/>
      <c r="G73" s="75"/>
      <c r="H73" s="75"/>
      <c r="I73" s="76"/>
      <c r="J73" s="88">
        <f>SUBTOTAL(9,J74:J75)</f>
        <v>0</v>
      </c>
      <c r="K73" s="74"/>
      <c r="L73" s="77"/>
      <c r="M73" s="78"/>
      <c r="O73" s="80"/>
      <c r="R73" s="58"/>
      <c r="S73" s="81"/>
      <c r="T73" s="82"/>
      <c r="U73" s="82"/>
    </row>
    <row r="74" spans="1:21" s="79" customFormat="1" ht="132" x14ac:dyDescent="0.25">
      <c r="A74" s="71">
        <f>IF(ISBLANK(D74),"",MAX(A68:A73)+1)</f>
        <v>34</v>
      </c>
      <c r="B74" s="85"/>
      <c r="C74" s="85"/>
      <c r="D74" s="83" t="s">
        <v>74</v>
      </c>
      <c r="E74" s="73" t="s">
        <v>1</v>
      </c>
      <c r="F74" s="73">
        <v>1</v>
      </c>
      <c r="G74" s="75"/>
      <c r="H74" s="75"/>
      <c r="I74" s="76">
        <f t="shared" ref="I74" si="35">H74+G74</f>
        <v>0</v>
      </c>
      <c r="J74" s="75">
        <f t="shared" ref="J74" si="36">I74*F74</f>
        <v>0</v>
      </c>
      <c r="K74" s="102" t="s">
        <v>77</v>
      </c>
      <c r="L74" s="77"/>
      <c r="M74" s="78"/>
      <c r="O74" s="80"/>
      <c r="R74" s="58"/>
      <c r="S74" s="81"/>
      <c r="T74" s="82"/>
      <c r="U74" s="82"/>
    </row>
    <row r="75" spans="1:21" s="79" customFormat="1" x14ac:dyDescent="0.25">
      <c r="A75" s="71" t="str">
        <f>IF(ISBLANK(D75),"",MAX(A74:A74)+1)</f>
        <v/>
      </c>
      <c r="B75" s="72"/>
      <c r="C75" s="73"/>
      <c r="D75" s="74"/>
      <c r="E75" s="73"/>
      <c r="F75" s="73"/>
      <c r="G75" s="75"/>
      <c r="H75" s="75"/>
      <c r="I75" s="76"/>
      <c r="J75" s="75"/>
      <c r="K75" s="74"/>
      <c r="L75" s="77"/>
      <c r="M75" s="78"/>
      <c r="O75" s="80"/>
      <c r="R75" s="58"/>
      <c r="S75" s="81"/>
      <c r="T75" s="82"/>
      <c r="U75" s="82"/>
    </row>
    <row r="76" spans="1:21" s="79" customFormat="1" x14ac:dyDescent="0.25">
      <c r="A76" s="71" t="str">
        <f>IF(ISBLANK(D76),"",MAX(A64:A75)+1)</f>
        <v/>
      </c>
      <c r="B76" s="145" t="s">
        <v>85</v>
      </c>
      <c r="C76" s="145"/>
      <c r="D76" s="145"/>
      <c r="E76" s="73"/>
      <c r="F76" s="73"/>
      <c r="G76" s="75"/>
      <c r="H76" s="75"/>
      <c r="I76" s="76"/>
      <c r="J76" s="88">
        <f>SUBTOTAL(9,J77:J86)</f>
        <v>0</v>
      </c>
      <c r="K76" s="74"/>
      <c r="L76" s="77"/>
      <c r="M76" s="78"/>
      <c r="O76" s="80"/>
      <c r="R76" s="58"/>
      <c r="S76" s="81"/>
      <c r="T76" s="82"/>
      <c r="U76" s="82"/>
    </row>
    <row r="77" spans="1:21" ht="39.6" x14ac:dyDescent="0.25">
      <c r="A77" s="71">
        <f t="shared" ref="A77:A82" si="37">IF(ISBLANK(D77),"",MAX(A72:A76)+1)</f>
        <v>35</v>
      </c>
      <c r="B77" s="109"/>
      <c r="C77" s="73"/>
      <c r="D77" s="74" t="s">
        <v>79</v>
      </c>
      <c r="E77" s="72" t="s">
        <v>18</v>
      </c>
      <c r="F77" s="118">
        <v>1</v>
      </c>
      <c r="G77" s="84"/>
      <c r="H77" s="75"/>
      <c r="I77" s="76">
        <f t="shared" ref="I77:I80" si="38">H77+G77</f>
        <v>0</v>
      </c>
      <c r="J77" s="75">
        <f t="shared" ref="J77:J80" si="39">I77*F77</f>
        <v>0</v>
      </c>
      <c r="K77" s="112" t="s">
        <v>112</v>
      </c>
      <c r="L77" s="77"/>
      <c r="M77" s="78"/>
      <c r="N77" s="65"/>
      <c r="O77" s="80"/>
      <c r="S77" s="81"/>
      <c r="T77" s="82"/>
      <c r="U77" s="82"/>
    </row>
    <row r="78" spans="1:21" s="79" customFormat="1" ht="26.4" x14ac:dyDescent="0.25">
      <c r="A78" s="71">
        <f t="shared" si="37"/>
        <v>36</v>
      </c>
      <c r="B78" s="72"/>
      <c r="C78" s="73"/>
      <c r="D78" s="74" t="s">
        <v>47</v>
      </c>
      <c r="E78" s="72" t="s">
        <v>18</v>
      </c>
      <c r="F78" s="118">
        <v>1</v>
      </c>
      <c r="G78" s="75"/>
      <c r="H78" s="75"/>
      <c r="I78" s="76">
        <f t="shared" si="38"/>
        <v>0</v>
      </c>
      <c r="J78" s="75">
        <f t="shared" si="39"/>
        <v>0</v>
      </c>
      <c r="K78" s="74" t="s">
        <v>118</v>
      </c>
      <c r="L78" s="77"/>
      <c r="M78" s="78"/>
      <c r="O78" s="80"/>
      <c r="R78" s="58"/>
      <c r="S78" s="81"/>
      <c r="T78" s="82"/>
      <c r="U78" s="82"/>
    </row>
    <row r="79" spans="1:21" s="79" customFormat="1" ht="26.4" x14ac:dyDescent="0.25">
      <c r="A79" s="71">
        <f t="shared" si="37"/>
        <v>37</v>
      </c>
      <c r="B79" s="109"/>
      <c r="C79" s="73"/>
      <c r="D79" s="89" t="s">
        <v>86</v>
      </c>
      <c r="E79" s="72" t="s">
        <v>18</v>
      </c>
      <c r="F79" s="98">
        <v>1</v>
      </c>
      <c r="G79" s="84"/>
      <c r="H79" s="75"/>
      <c r="I79" s="76">
        <f>H79+G79</f>
        <v>0</v>
      </c>
      <c r="J79" s="75">
        <f t="shared" si="39"/>
        <v>0</v>
      </c>
      <c r="K79" s="111" t="s">
        <v>114</v>
      </c>
      <c r="L79" s="77"/>
      <c r="M79" s="78"/>
      <c r="O79" s="80"/>
      <c r="R79" s="58"/>
      <c r="S79" s="81"/>
      <c r="T79" s="82"/>
      <c r="U79" s="82"/>
    </row>
    <row r="80" spans="1:21" s="79" customFormat="1" x14ac:dyDescent="0.25">
      <c r="A80" s="71">
        <f t="shared" si="37"/>
        <v>38</v>
      </c>
      <c r="B80" s="72"/>
      <c r="C80" s="73"/>
      <c r="D80" s="74" t="s">
        <v>48</v>
      </c>
      <c r="E80" s="72" t="s">
        <v>18</v>
      </c>
      <c r="F80" s="118">
        <v>1</v>
      </c>
      <c r="G80" s="75"/>
      <c r="H80" s="75"/>
      <c r="I80" s="76">
        <f t="shared" si="38"/>
        <v>0</v>
      </c>
      <c r="J80" s="75">
        <f t="shared" si="39"/>
        <v>0</v>
      </c>
      <c r="K80" s="74" t="s">
        <v>120</v>
      </c>
      <c r="L80" s="77"/>
      <c r="M80" s="78"/>
      <c r="O80" s="80"/>
      <c r="R80" s="58"/>
      <c r="S80" s="81"/>
      <c r="T80" s="82"/>
      <c r="U80" s="82"/>
    </row>
    <row r="81" spans="1:21" s="79" customFormat="1" ht="26.4" x14ac:dyDescent="0.25">
      <c r="A81" s="71">
        <f t="shared" si="37"/>
        <v>39</v>
      </c>
      <c r="B81" s="72"/>
      <c r="C81" s="73"/>
      <c r="D81" s="119" t="s">
        <v>80</v>
      </c>
      <c r="E81" s="72" t="s">
        <v>18</v>
      </c>
      <c r="F81" s="118">
        <v>1</v>
      </c>
      <c r="G81" s="75"/>
      <c r="H81" s="75"/>
      <c r="I81" s="76">
        <f t="shared" ref="I81" si="40">H81+G81</f>
        <v>0</v>
      </c>
      <c r="J81" s="75">
        <f t="shared" ref="J81" si="41">I81*F81</f>
        <v>0</v>
      </c>
      <c r="K81" s="74" t="s">
        <v>113</v>
      </c>
      <c r="L81" s="77"/>
      <c r="M81" s="78"/>
      <c r="O81" s="80"/>
      <c r="R81" s="58"/>
      <c r="S81" s="81"/>
      <c r="T81" s="82"/>
      <c r="U81" s="82"/>
    </row>
    <row r="82" spans="1:21" s="79" customFormat="1" x14ac:dyDescent="0.25">
      <c r="A82" s="71">
        <f t="shared" si="37"/>
        <v>40</v>
      </c>
      <c r="B82" s="72"/>
      <c r="C82" s="73"/>
      <c r="D82" s="119" t="s">
        <v>81</v>
      </c>
      <c r="E82" s="72" t="s">
        <v>18</v>
      </c>
      <c r="F82" s="118">
        <v>1</v>
      </c>
      <c r="G82" s="75"/>
      <c r="H82" s="75"/>
      <c r="I82" s="76">
        <f t="shared" ref="I82" si="42">H82+G82</f>
        <v>0</v>
      </c>
      <c r="J82" s="75">
        <f t="shared" ref="J82" si="43">I82*F82</f>
        <v>0</v>
      </c>
      <c r="K82" s="74" t="s">
        <v>117</v>
      </c>
      <c r="L82" s="77"/>
      <c r="M82" s="78"/>
      <c r="O82" s="80"/>
      <c r="R82" s="58"/>
      <c r="S82" s="81"/>
      <c r="T82" s="82"/>
      <c r="U82" s="82"/>
    </row>
    <row r="83" spans="1:21" s="79" customFormat="1" x14ac:dyDescent="0.25">
      <c r="A83" s="71">
        <f>IF(ISBLANK(D83),"",MAX(A79:A82)+1)</f>
        <v>41</v>
      </c>
      <c r="B83" s="72"/>
      <c r="C83" s="73"/>
      <c r="D83" s="119" t="s">
        <v>82</v>
      </c>
      <c r="E83" s="72" t="s">
        <v>18</v>
      </c>
      <c r="F83" s="118">
        <v>1</v>
      </c>
      <c r="G83" s="75"/>
      <c r="H83" s="120"/>
      <c r="I83" s="76">
        <f t="shared" ref="I83:I84" si="44">H83+G83</f>
        <v>0</v>
      </c>
      <c r="J83" s="75">
        <f t="shared" ref="J83:J84" si="45">I83*F83</f>
        <v>0</v>
      </c>
      <c r="K83" s="74" t="s">
        <v>115</v>
      </c>
      <c r="L83" s="77"/>
      <c r="M83" s="78"/>
      <c r="O83" s="80"/>
      <c r="R83" s="58"/>
      <c r="S83" s="81"/>
      <c r="T83" s="82"/>
      <c r="U83" s="82"/>
    </row>
    <row r="84" spans="1:21" s="79" customFormat="1" x14ac:dyDescent="0.25">
      <c r="A84" s="71">
        <f>IF(ISBLANK(D84),"",MAX(A80:A83)+1)</f>
        <v>42</v>
      </c>
      <c r="B84" s="72"/>
      <c r="C84" s="73"/>
      <c r="D84" s="119" t="s">
        <v>83</v>
      </c>
      <c r="E84" s="72" t="s">
        <v>18</v>
      </c>
      <c r="F84" s="118">
        <v>1</v>
      </c>
      <c r="G84" s="75"/>
      <c r="H84" s="75"/>
      <c r="I84" s="76">
        <f t="shared" si="44"/>
        <v>0</v>
      </c>
      <c r="J84" s="75">
        <f t="shared" si="45"/>
        <v>0</v>
      </c>
      <c r="K84" s="74" t="s">
        <v>119</v>
      </c>
      <c r="L84" s="77"/>
      <c r="M84" s="78"/>
      <c r="O84" s="80"/>
      <c r="R84" s="58"/>
      <c r="S84" s="81"/>
      <c r="T84" s="82"/>
      <c r="U84" s="82"/>
    </row>
    <row r="85" spans="1:21" s="79" customFormat="1" x14ac:dyDescent="0.25">
      <c r="A85" s="71">
        <f>IF(ISBLANK(D85),"",MAX(A81:A84)+1)</f>
        <v>43</v>
      </c>
      <c r="B85" s="72"/>
      <c r="C85" s="73"/>
      <c r="D85" s="74" t="s">
        <v>49</v>
      </c>
      <c r="E85" s="72" t="s">
        <v>18</v>
      </c>
      <c r="F85" s="118">
        <v>1</v>
      </c>
      <c r="G85" s="75"/>
      <c r="H85" s="75"/>
      <c r="I85" s="76">
        <f t="shared" ref="I85:I86" si="46">H85+G85</f>
        <v>0</v>
      </c>
      <c r="J85" s="75">
        <f t="shared" ref="J85:J86" si="47">I85*F85</f>
        <v>0</v>
      </c>
      <c r="K85" s="74" t="s">
        <v>111</v>
      </c>
      <c r="L85" s="77"/>
      <c r="M85" s="78"/>
      <c r="O85" s="80"/>
      <c r="R85" s="58"/>
      <c r="S85" s="81"/>
      <c r="T85" s="82"/>
      <c r="U85" s="82"/>
    </row>
    <row r="86" spans="1:21" s="79" customFormat="1" ht="13.8" thickBot="1" x14ac:dyDescent="0.3">
      <c r="A86" s="121">
        <f>IF(ISBLANK(D86),"",MAX(A82:A85)+1)</f>
        <v>44</v>
      </c>
      <c r="B86" s="122"/>
      <c r="C86" s="123"/>
      <c r="D86" s="124" t="s">
        <v>50</v>
      </c>
      <c r="E86" s="122" t="s">
        <v>116</v>
      </c>
      <c r="F86" s="125">
        <v>16</v>
      </c>
      <c r="G86" s="126"/>
      <c r="H86" s="126"/>
      <c r="I86" s="127">
        <f t="shared" si="46"/>
        <v>0</v>
      </c>
      <c r="J86" s="126">
        <f t="shared" si="47"/>
        <v>0</v>
      </c>
      <c r="K86" s="124" t="s">
        <v>121</v>
      </c>
      <c r="L86" s="128"/>
      <c r="M86" s="129"/>
      <c r="O86" s="80"/>
      <c r="R86" s="58"/>
      <c r="S86" s="81"/>
      <c r="T86" s="82"/>
      <c r="U86" s="82"/>
    </row>
    <row r="87" spans="1:21" s="79" customFormat="1" x14ac:dyDescent="0.25">
      <c r="A87" s="130"/>
      <c r="B87" s="131"/>
      <c r="C87" s="130"/>
      <c r="D87" s="12"/>
      <c r="E87" s="131"/>
      <c r="F87" s="132"/>
      <c r="G87" s="94"/>
      <c r="H87" s="94"/>
      <c r="I87" s="133"/>
      <c r="J87" s="94"/>
      <c r="K87" s="12"/>
      <c r="L87" s="134"/>
      <c r="M87" s="12"/>
      <c r="O87" s="80"/>
      <c r="R87" s="58"/>
      <c r="S87" s="81"/>
      <c r="T87" s="82"/>
      <c r="U87" s="82"/>
    </row>
    <row r="88" spans="1:21" s="79" customFormat="1" x14ac:dyDescent="0.25">
      <c r="A88" s="130"/>
      <c r="B88" s="131"/>
      <c r="C88" s="130"/>
      <c r="D88" s="12"/>
      <c r="E88" s="130"/>
      <c r="F88" s="130"/>
      <c r="G88" s="94"/>
      <c r="H88" s="94"/>
      <c r="I88" s="133"/>
      <c r="J88" s="94"/>
      <c r="K88" s="12"/>
      <c r="L88" s="134"/>
      <c r="M88" s="12"/>
      <c r="O88" s="80" t="str">
        <f t="shared" ref="O88" si="48">IF(ISBLANK(F88)," ",F88*H88)</f>
        <v xml:space="preserve"> </v>
      </c>
      <c r="R88" s="58"/>
    </row>
    <row r="89" spans="1:21" x14ac:dyDescent="0.25">
      <c r="C89" s="2"/>
      <c r="E89" s="2"/>
      <c r="F89" s="2"/>
      <c r="G89" s="44"/>
      <c r="H89" s="44"/>
      <c r="I89" s="44"/>
      <c r="J89" s="44"/>
    </row>
    <row r="90" spans="1:21" x14ac:dyDescent="0.25">
      <c r="C90" s="2"/>
      <c r="E90" s="2"/>
      <c r="F90" s="2"/>
      <c r="G90" s="44"/>
      <c r="H90" s="44"/>
      <c r="I90" s="44"/>
      <c r="J90" s="44"/>
    </row>
    <row r="91" spans="1:21" x14ac:dyDescent="0.25">
      <c r="C91" s="2"/>
    </row>
    <row r="92" spans="1:21" x14ac:dyDescent="0.25">
      <c r="C92" s="2"/>
      <c r="E92" s="2"/>
      <c r="F92" s="2"/>
      <c r="G92" s="44"/>
      <c r="H92" s="44"/>
      <c r="I92" s="44"/>
      <c r="J92" s="62"/>
    </row>
    <row r="93" spans="1:21" x14ac:dyDescent="0.25">
      <c r="C93" s="2"/>
      <c r="D93" s="64"/>
      <c r="E93" s="65"/>
      <c r="F93" s="65"/>
      <c r="G93" s="66"/>
      <c r="H93" s="66"/>
      <c r="I93" s="66"/>
      <c r="J93" s="67"/>
      <c r="K93" s="12"/>
    </row>
    <row r="94" spans="1:21" x14ac:dyDescent="0.25">
      <c r="C94" s="2"/>
      <c r="D94" s="64"/>
      <c r="E94" s="65"/>
      <c r="F94" s="65"/>
      <c r="G94" s="66"/>
      <c r="H94" s="66"/>
      <c r="I94" s="66"/>
      <c r="J94" s="67"/>
      <c r="K94" s="12"/>
    </row>
    <row r="95" spans="1:21" x14ac:dyDescent="0.25">
      <c r="C95" s="2"/>
      <c r="D95" s="64"/>
      <c r="E95" s="65"/>
      <c r="F95" s="65"/>
      <c r="G95" s="66"/>
      <c r="H95" s="66"/>
      <c r="I95" s="66"/>
      <c r="J95" s="67"/>
      <c r="K95" s="12"/>
    </row>
    <row r="96" spans="1:21" x14ac:dyDescent="0.25">
      <c r="C96" s="2"/>
      <c r="D96" s="64"/>
      <c r="E96" s="65"/>
      <c r="F96" s="65"/>
      <c r="G96" s="66"/>
      <c r="H96" s="66"/>
      <c r="I96" s="66"/>
      <c r="J96" s="67"/>
      <c r="K96" s="12"/>
    </row>
    <row r="97" spans="3:11" x14ac:dyDescent="0.25">
      <c r="C97" s="2"/>
      <c r="D97" s="64"/>
      <c r="E97" s="65"/>
      <c r="F97" s="65"/>
      <c r="G97" s="66"/>
      <c r="H97" s="66"/>
      <c r="I97" s="66"/>
      <c r="J97" s="67"/>
      <c r="K97" s="12"/>
    </row>
    <row r="98" spans="3:11" x14ac:dyDescent="0.25">
      <c r="C98" s="2"/>
      <c r="D98" s="64"/>
      <c r="E98" s="65"/>
      <c r="F98" s="65"/>
      <c r="G98" s="66"/>
      <c r="H98" s="66"/>
      <c r="I98" s="66"/>
      <c r="J98" s="67"/>
      <c r="K98" s="12"/>
    </row>
    <row r="99" spans="3:11" x14ac:dyDescent="0.25">
      <c r="C99" s="2"/>
      <c r="D99" s="64"/>
      <c r="E99" s="65"/>
      <c r="F99" s="65"/>
      <c r="G99" s="66"/>
      <c r="H99" s="66"/>
      <c r="I99" s="66"/>
      <c r="J99" s="67"/>
      <c r="K99" s="12"/>
    </row>
    <row r="100" spans="3:11" x14ac:dyDescent="0.25">
      <c r="D100" s="64"/>
      <c r="E100" s="68"/>
      <c r="F100" s="68"/>
      <c r="G100" s="66"/>
      <c r="H100" s="66"/>
      <c r="I100" s="66"/>
      <c r="J100" s="67"/>
      <c r="K100" s="12"/>
    </row>
    <row r="101" spans="3:11" x14ac:dyDescent="0.25">
      <c r="D101" s="61"/>
      <c r="E101" s="2"/>
      <c r="F101" s="2"/>
      <c r="G101" s="44"/>
      <c r="H101" s="44"/>
      <c r="I101" s="44"/>
      <c r="J101" s="63"/>
    </row>
    <row r="102" spans="3:11" x14ac:dyDescent="0.25">
      <c r="D102" s="61"/>
      <c r="J102" s="63"/>
    </row>
  </sheetData>
  <protectedRanges>
    <protectedRange sqref="G64:G66" name="Oblast4_1"/>
    <protectedRange sqref="M64:M69" name="Oblast8_1"/>
    <protectedRange sqref="G69" name="Oblast3_1"/>
  </protectedRanges>
  <mergeCells count="28">
    <mergeCell ref="A4:B4"/>
    <mergeCell ref="A5:B5"/>
    <mergeCell ref="B61:D61"/>
    <mergeCell ref="B76:D76"/>
    <mergeCell ref="C15:F15"/>
    <mergeCell ref="C17:F17"/>
    <mergeCell ref="B48:D48"/>
    <mergeCell ref="B34:D34"/>
    <mergeCell ref="B38:D38"/>
    <mergeCell ref="B45:D45"/>
    <mergeCell ref="B51:D51"/>
    <mergeCell ref="B73:D73"/>
    <mergeCell ref="C1:F1"/>
    <mergeCell ref="C5:F5"/>
    <mergeCell ref="C3:F3"/>
    <mergeCell ref="C4:F4"/>
    <mergeCell ref="B26:D26"/>
    <mergeCell ref="A7:B7"/>
    <mergeCell ref="C8:F8"/>
    <mergeCell ref="C9:F9"/>
    <mergeCell ref="C10:F10"/>
    <mergeCell ref="C11:F11"/>
    <mergeCell ref="C12:F12"/>
    <mergeCell ref="C13:F13"/>
    <mergeCell ref="C18:F18"/>
    <mergeCell ref="A1:B1"/>
    <mergeCell ref="A2:B2"/>
    <mergeCell ref="A3:B3"/>
  </mergeCells>
  <phoneticPr fontId="11" type="noConversion"/>
  <printOptions horizontalCentered="1"/>
  <pageMargins left="0.59055118110236227" right="0.59055118110236227" top="0.78740157480314965" bottom="0.78740157480314965" header="0.39370078740157483" footer="0.39370078740157483"/>
  <pageSetup paperSize="9" scale="35" fitToHeight="5" orientation="portrait" r:id="rId1"/>
  <headerFooter alignWithMargins="0"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VV</vt:lpstr>
      <vt:lpstr>VV!Oblast_tisku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Vondrášek</dc:creator>
  <cp:lastModifiedBy>Adéla Palovská</cp:lastModifiedBy>
  <cp:lastPrinted>2026-01-20T13:34:00Z</cp:lastPrinted>
  <dcterms:created xsi:type="dcterms:W3CDTF">2008-01-17T09:36:16Z</dcterms:created>
  <dcterms:modified xsi:type="dcterms:W3CDTF">2026-02-18T07:37:50Z</dcterms:modified>
</cp:coreProperties>
</file>