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40" yWindow="630" windowWidth="13755" windowHeight="81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list'!$F$4</definedName>
    <definedName name="MJ">'Krycí list'!$G$4</definedName>
    <definedName name="Mont">'Rekapitulace'!$H$8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list'!$A$1:$G$30</definedName>
    <definedName name="_xlnm.Print_Area" localSheetId="2">'Položky'!$A$1:$K$47</definedName>
    <definedName name="_xlnm.Print_Area" localSheetId="1">'Rekapitulace'!$A$1:$I$14</definedName>
    <definedName name="PocetMJ">'Krycí list'!$G$7</definedName>
    <definedName name="Poznamka">#REF!</definedName>
    <definedName name="Projektant">'Krycí list'!$C$7</definedName>
    <definedName name="PSV">'Rekapitulace'!$F$8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'Rekapitulace'!$H$14</definedName>
    <definedName name="VRNKc">'Rekapitulace'!$E$13</definedName>
    <definedName name="VRNnazev">'Rekapitulace'!$A$13</definedName>
    <definedName name="VRNproc">'Rekapitulace'!$F$13</definedName>
    <definedName name="VRNzakl">'Rekapitulace'!$G$13</definedName>
    <definedName name="Zakazka">'Krycí list'!$G$9</definedName>
    <definedName name="Zaklad22">'Krycí list'!$F$27</definedName>
    <definedName name="Zaklad5">#REF!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<sst xmlns="http://schemas.openxmlformats.org/spreadsheetml/2006/main" count="200" uniqueCount="150">
  <si>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</si>
  <si>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</si>
  <si>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</si>
  <si>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</si>
  <si>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</si>
  <si>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</si>
  <si>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</si>
  <si>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</si>
  <si>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</si>
  <si>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</si>
  <si>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</si>
  <si>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</si>
  <si>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</si>
  <si>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</si>
  <si>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</si>
  <si>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</si>
  <si>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</si>
  <si>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</si>
  <si>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</si>
  <si>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</si>
  <si>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</si>
  <si>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</si>
  <si>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</si>
  <si>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</si>
  <si>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</si>
  <si>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</si>
  <si>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</si>
  <si>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</si>
  <si>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</si>
  <si>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</si>
  <si>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</si>
  <si>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</si>
  <si>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</si>
  <si>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</si>
  <si>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</si>
  <si>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</si>
  <si>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</si>
  <si>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</si>
  <si>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</si>
  <si>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</si>
  <si>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</si>
  <si>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</si>
  <si>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</si>
  <si>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</si>
  <si>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</si>
  <si>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</si>
  <si>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</si>
  <si>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</si>
  <si>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</si>
  <si>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</si>
  <si>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</si>
  <si>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</si>
  <si>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</si>
  <si>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</si>
  <si>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</si>
  <si>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</si>
  <si>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</si>
  <si>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</si>
  <si>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</si>
  <si>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</si>
  <si>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</si>
  <si>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</si>
  <si>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</si>
  <si>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</si>
  <si>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</si>
  <si>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</si>
  <si>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</si>
  <si>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</si>
  <si>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</si>
  <si>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Modernizace přednáškového sálu audiotechnika</t>
  </si>
  <si>
    <t>Na Třebešíně 2299 Praha 10</t>
  </si>
  <si>
    <t>M27</t>
  </si>
  <si>
    <t>Montáže audiotechniky</t>
  </si>
  <si>
    <t>M 27-OB 01</t>
  </si>
  <si>
    <t>Projektor - dle specifikace "Podrobný rozpis audiotechniky"</t>
  </si>
  <si>
    <t>soubor</t>
  </si>
  <si>
    <t>M 27-OB 02</t>
  </si>
  <si>
    <t>Objektiv velikost obrazu 280x175 viz  "Podrobný rozpis audiotechniky"</t>
  </si>
  <si>
    <t>M 27-OB 03</t>
  </si>
  <si>
    <t>Držák opro umístění projektoru na zeď</t>
  </si>
  <si>
    <t>kus</t>
  </si>
  <si>
    <t>M 27-OB 04</t>
  </si>
  <si>
    <t>Priojekční plocha s vypínacími lanky plátno 290x185/280x175/16:10</t>
  </si>
  <si>
    <t>M 27-OB 05</t>
  </si>
  <si>
    <t>Rám pro vestavbu</t>
  </si>
  <si>
    <t>M 27-OB 06</t>
  </si>
  <si>
    <t>KIabeláž</t>
  </si>
  <si>
    <t>M 27-OB 07</t>
  </si>
  <si>
    <t>Spojovací materiál</t>
  </si>
  <si>
    <t>M 27-OZ 01</t>
  </si>
  <si>
    <t>Receiver</t>
  </si>
  <si>
    <t>M 27-OZ 02</t>
  </si>
  <si>
    <t>Aktivní Subwoofer 400W</t>
  </si>
  <si>
    <t>M 27-OZ 03</t>
  </si>
  <si>
    <t>Reprobox L+R</t>
  </si>
  <si>
    <t>M 27-OZ 04</t>
  </si>
  <si>
    <t>Reproboxy Surround</t>
  </si>
  <si>
    <t>M 27-OZ 05</t>
  </si>
  <si>
    <t>Reprobox center</t>
  </si>
  <si>
    <t>M 27-OZ 06</t>
  </si>
  <si>
    <t>Mikrofon ruční bezdrátový</t>
  </si>
  <si>
    <t>M 27-OZ 07</t>
  </si>
  <si>
    <t>Stojánek k mikrofonu</t>
  </si>
  <si>
    <t>M 27-OZ 08</t>
  </si>
  <si>
    <t>Mikrofonní držák</t>
  </si>
  <si>
    <t>M 27-OZ 09</t>
  </si>
  <si>
    <t>Mix pult - digitální zdrojový procesor viz. "Podrobný rozpis audiotechniky"</t>
  </si>
  <si>
    <t>M 27-OZ 010</t>
  </si>
  <si>
    <t>Instalace</t>
  </si>
  <si>
    <t>M 27-OZ 011</t>
  </si>
  <si>
    <t>Kabeláž</t>
  </si>
  <si>
    <t>M 27-OZ 012</t>
  </si>
  <si>
    <t>Drobný a spojovací materiál</t>
  </si>
  <si>
    <t>M 27-OS 01</t>
  </si>
  <si>
    <t>Maticový přepínač 8x4 HDMI</t>
  </si>
  <si>
    <t>M 27-OS 02</t>
  </si>
  <si>
    <t>De-embder</t>
  </si>
  <si>
    <t>M 27-OS 03</t>
  </si>
  <si>
    <t>Převodník VGA/HDMI</t>
  </si>
  <si>
    <t>M 27-OS 04</t>
  </si>
  <si>
    <t>Převodník vid/HDMI</t>
  </si>
  <si>
    <t>M 27-OS 05</t>
  </si>
  <si>
    <t>Řídící systém - sada s bezdrát. dotyk. panelem 7</t>
  </si>
  <si>
    <t>M 27-OS 06</t>
  </si>
  <si>
    <t>Nástěnný držák s dobíjením</t>
  </si>
  <si>
    <t>M 27-OS 07</t>
  </si>
  <si>
    <t>SW aplikace pro emulaci dotykového panelu viz.  "Podrobný rozpis audiotechniky"</t>
  </si>
  <si>
    <t>M 27-OS 08</t>
  </si>
  <si>
    <t>M 27-OS 09</t>
  </si>
  <si>
    <t>Rack 19" stojanový 18U/600x600</t>
  </si>
  <si>
    <t>M 27-OS 10</t>
  </si>
  <si>
    <t>Vybavení racku - police,zásuvky</t>
  </si>
  <si>
    <t>M 27-OS 11</t>
  </si>
  <si>
    <t>Vizualizér 1920x1080, HDMI, LAN, USB, PC   28x zoom</t>
  </si>
  <si>
    <t>M 27-OS 12</t>
  </si>
  <si>
    <t>Wifi - HDMI bezdrátové připojení - Full HD-HDTV viz "Podrobný rozpis audiotechniky"</t>
  </si>
  <si>
    <t>M 27-OS 13</t>
  </si>
  <si>
    <t>Kamera pro snímání prostoru sálu a předsálí</t>
  </si>
  <si>
    <t>M 27-OS 14</t>
  </si>
  <si>
    <t>Dekodér IP/HDMI pro zpracování obrazu  z kamer a distribuci</t>
  </si>
  <si>
    <t>M 27-OS 15</t>
  </si>
  <si>
    <t>Switch</t>
  </si>
  <si>
    <t>M 27-OS 16</t>
  </si>
  <si>
    <t>M 27-OS 17</t>
  </si>
  <si>
    <t>M 27-OS18</t>
  </si>
  <si>
    <t>Programování ŘS</t>
  </si>
  <si>
    <t>M 27-OS 19</t>
  </si>
  <si>
    <t>Uvedení do provozu, zaškolení obsluhy</t>
  </si>
  <si>
    <t>M 27-OS 20</t>
  </si>
  <si>
    <t>Projekt skutečného provedení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</si>
</sst>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#,##0.00\ &quot;Kč&quot;"/>
    <numFmt numFmtId="166" formatCode="0.0"/>
    <numFmt numFmtId="167" formatCode="#,##0.0000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0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6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/>
    <xf numFmtId="0" fontId="0" fillId="0" borderId="21" xfId="0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3" fontId="0" fillId="0" borderId="15" xfId="0" applyNumberFormat="1" applyBorder="1"/>
    <xf numFmtId="0" fontId="0" fillId="0" borderId="16" xfId="0" applyBorder="1"/>
    <xf numFmtId="0" fontId="0" fillId="0" borderId="34" xfId="0" applyBorder="1"/>
    <xf numFmtId="0" fontId="0" fillId="0" borderId="35" xfId="0" applyBorder="1"/>
    <xf numFmtId="0" fontId="0" fillId="0" borderId="17" xfId="0" applyFon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7" xfId="0" applyFont="1" applyFill="1" applyBorder="1"/>
    <xf numFmtId="0" fontId="7" fillId="0" borderId="38" xfId="0" applyFont="1" applyFill="1" applyBorder="1"/>
    <xf numFmtId="0" fontId="7" fillId="0" borderId="40" xfId="0" applyFont="1" applyFill="1" applyBorder="1"/>
    <xf numFmtId="165" fontId="7" fillId="0" borderId="38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>
      <alignment horizontal="left" wrapText="1"/>
    </xf>
    <xf numFmtId="0" fontId="0" fillId="0" borderId="42" xfId="20" applyFont="1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20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Font="1" applyBorder="1" applyAlignment="1">
      <alignment horizontal="left" shrinkToFit="1"/>
      <protection/>
    </xf>
    <xf numFmtId="0" fontId="0" fillId="0" borderId="49" xfId="20" applyFont="1" applyBorder="1" applyAlignment="1">
      <alignment horizontal="left" shrinkToFit="1"/>
      <protection/>
    </xf>
    <xf numFmtId="49" fontId="2" fillId="0" borderId="0" xfId="0" applyNumberFormat="1" applyFont="1" applyAlignment="1">
      <alignment horizontal="centerContinuous"/>
    </xf>
    <xf numFmtId="49" fontId="6" fillId="0" borderId="26" xfId="0" applyNumberFormat="1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6" xfId="0" applyFont="1" applyFill="1" applyBorder="1"/>
    <xf numFmtId="3" fontId="6" fillId="0" borderId="28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31" xfId="0" applyFont="1" applyFill="1" applyBorder="1"/>
    <xf numFmtId="0" fontId="6" fillId="0" borderId="32" xfId="0" applyFont="1" applyFill="1" applyBorder="1"/>
    <xf numFmtId="0" fontId="0" fillId="0" borderId="53" xfId="0" applyFill="1" applyBorder="1"/>
    <xf numFmtId="0" fontId="6" fillId="0" borderId="54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5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3" fontId="0" fillId="0" borderId="34" xfId="0" applyNumberFormat="1" applyFon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0" fillId="0" borderId="37" xfId="0" applyFill="1" applyBorder="1"/>
    <xf numFmtId="0" fontId="6" fillId="0" borderId="38" xfId="0" applyFont="1" applyFill="1" applyBorder="1"/>
    <xf numFmtId="0" fontId="0" fillId="0" borderId="38" xfId="0" applyFill="1" applyBorder="1"/>
    <xf numFmtId="4" fontId="0" fillId="0" borderId="57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/>
    <xf numFmtId="3" fontId="6" fillId="0" borderId="38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4" xfId="20" applyFont="1" applyBorder="1" applyAlignment="1">
      <alignment horizontal="center"/>
      <protection/>
    </xf>
    <xf numFmtId="0" fontId="0" fillId="0" borderId="44" xfId="20" applyBorder="1" applyAlignment="1">
      <alignment horizontal="left"/>
      <protection/>
    </xf>
    <xf numFmtId="0" fontId="0" fillId="0" borderId="45" xfId="20" applyBorder="1">
      <alignment/>
      <protection/>
    </xf>
    <xf numFmtId="49" fontId="0" fillId="0" borderId="46" xfId="20" applyNumberFormat="1" applyFont="1" applyBorder="1" applyAlignment="1">
      <alignment horizontal="center"/>
      <protection/>
    </xf>
    <xf numFmtId="0" fontId="0" fillId="0" borderId="48" xfId="20" applyBorder="1" applyAlignment="1">
      <alignment horizontal="left" shrinkToFit="1"/>
      <protection/>
    </xf>
    <xf numFmtId="0" fontId="0" fillId="0" borderId="49" xfId="20" applyBorder="1" applyAlignment="1">
      <alignment horizontal="left" shrinkToFit="1"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5" xfId="20" applyNumberFormat="1" applyFont="1" applyFill="1" applyBorder="1">
      <alignment/>
      <protection/>
    </xf>
    <xf numFmtId="0" fontId="5" fillId="0" borderId="16" xfId="20" applyFont="1" applyFill="1" applyBorder="1" applyAlignment="1">
      <alignment horizontal="center"/>
      <protection/>
    </xf>
    <xf numFmtId="0" fontId="5" fillId="0" borderId="16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horizontal="center"/>
      <protection/>
    </xf>
    <xf numFmtId="0" fontId="13" fillId="0" borderId="55" xfId="20" applyFont="1" applyFill="1" applyBorder="1">
      <alignment/>
      <protection/>
    </xf>
    <xf numFmtId="0" fontId="6" fillId="0" borderId="58" xfId="20" applyFont="1" applyFill="1" applyBorder="1" applyAlignment="1">
      <alignment horizontal="center"/>
      <protection/>
    </xf>
    <xf numFmtId="49" fontId="6" fillId="0" borderId="58" xfId="20" applyNumberFormat="1" applyFont="1" applyFill="1" applyBorder="1" applyAlignment="1">
      <alignment horizontal="left"/>
      <protection/>
    </xf>
    <xf numFmtId="0" fontId="6" fillId="0" borderId="58" xfId="20" applyFont="1" applyFill="1" applyBorder="1">
      <alignment/>
      <protection/>
    </xf>
    <xf numFmtId="0" fontId="0" fillId="0" borderId="58" xfId="20" applyFill="1" applyBorder="1" applyAlignment="1">
      <alignment horizontal="center"/>
      <protection/>
    </xf>
    <xf numFmtId="0" fontId="0" fillId="0" borderId="58" xfId="20" applyNumberFormat="1" applyFill="1" applyBorder="1" applyAlignment="1">
      <alignment horizontal="right"/>
      <protection/>
    </xf>
    <xf numFmtId="0" fontId="0" fillId="0" borderId="58" xfId="20" applyNumberFormat="1" applyFill="1" applyBorder="1">
      <alignment/>
      <protection/>
    </xf>
    <xf numFmtId="0" fontId="8" fillId="0" borderId="59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left"/>
      <protection/>
    </xf>
    <xf numFmtId="0" fontId="0" fillId="0" borderId="58" xfId="20" applyFont="1" applyFill="1" applyBorder="1" applyAlignment="1">
      <alignment wrapText="1"/>
      <protection/>
    </xf>
    <xf numFmtId="49" fontId="0" fillId="0" borderId="58" xfId="20" applyNumberFormat="1" applyFont="1" applyFill="1" applyBorder="1" applyAlignment="1">
      <alignment horizontal="center" shrinkToFit="1"/>
      <protection/>
    </xf>
    <xf numFmtId="4" fontId="0" fillId="0" borderId="58" xfId="20" applyNumberFormat="1" applyFont="1" applyFill="1" applyBorder="1" applyAlignment="1">
      <alignment horizontal="right"/>
      <protection/>
    </xf>
    <xf numFmtId="4" fontId="0" fillId="0" borderId="58" xfId="20" applyNumberFormat="1" applyFont="1" applyFill="1" applyBorder="1">
      <alignment/>
      <protection/>
    </xf>
    <xf numFmtId="167" fontId="0" fillId="0" borderId="58" xfId="20" applyNumberFormat="1" applyFont="1" applyFill="1" applyBorder="1">
      <alignment/>
      <protection/>
    </xf>
    <xf numFmtId="0" fontId="0" fillId="0" borderId="60" xfId="20" applyFill="1" applyBorder="1" applyAlignment="1">
      <alignment horizontal="center"/>
      <protection/>
    </xf>
    <xf numFmtId="49" fontId="4" fillId="0" borderId="60" xfId="20" applyNumberFormat="1" applyFont="1" applyFill="1" applyBorder="1" applyAlignment="1">
      <alignment horizontal="left"/>
      <protection/>
    </xf>
    <xf numFmtId="0" fontId="4" fillId="0" borderId="60" xfId="20" applyFont="1" applyFill="1" applyBorder="1">
      <alignment/>
      <protection/>
    </xf>
    <xf numFmtId="4" fontId="0" fillId="0" borderId="60" xfId="20" applyNumberFormat="1" applyFill="1" applyBorder="1" applyAlignment="1">
      <alignment horizontal="right"/>
      <protection/>
    </xf>
    <xf numFmtId="4" fontId="6" fillId="0" borderId="60" xfId="20" applyNumberFormat="1" applyFont="1" applyFill="1" applyBorder="1">
      <alignment/>
      <protection/>
    </xf>
    <xf numFmtId="0" fontId="6" fillId="0" borderId="60" xfId="20" applyFont="1" applyFill="1" applyBorder="1">
      <alignment/>
      <protection/>
    </xf>
    <xf numFmtId="167" fontId="6" fillId="0" borderId="6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8" xfId="0" applyNumberFormat="1" applyFont="1" applyFill="1" applyBorder="1"/>
    <xf numFmtId="3" fontId="0" fillId="0" borderId="61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tabSelected="1" workbookViewId="0" topLeftCell="A19">
      <selection activeCell="A31" sqref="A31:IV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95" customHeight="1">
      <c r="A4" s="8"/>
      <c r="B4" s="9"/>
      <c r="C4" s="10" t="s">
        <v>70</v>
      </c>
      <c r="D4" s="11"/>
      <c r="E4" s="11"/>
      <c r="F4" s="12"/>
      <c r="G4" s="13"/>
    </row>
    <row r="5" spans="1:7" ht="12.9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95" customHeight="1">
      <c r="A6" s="8"/>
      <c r="B6" s="9"/>
      <c r="C6" s="10" t="s">
        <v>69</v>
      </c>
      <c r="D6" s="11"/>
      <c r="E6" s="11"/>
      <c r="F6" s="19"/>
      <c r="G6" s="13"/>
    </row>
    <row r="7" spans="1:9" ht="12.75">
      <c r="A7" s="14" t="s">
        <v>7</v>
      </c>
      <c r="B7" s="16"/>
      <c r="C7" s="20"/>
      <c r="D7" s="21"/>
      <c r="E7" s="22" t="s">
        <v>8</v>
      </c>
      <c r="F7" s="23"/>
      <c r="G7" s="24">
        <v>0</v>
      </c>
      <c r="H7" s="25"/>
      <c r="I7" s="25"/>
    </row>
    <row r="8" spans="1:7" ht="12.75">
      <c r="A8" s="14" t="s">
        <v>9</v>
      </c>
      <c r="B8" s="16"/>
      <c r="C8" s="20"/>
      <c r="D8" s="21"/>
      <c r="E8" s="17" t="s">
        <v>10</v>
      </c>
      <c r="F8" s="16"/>
      <c r="G8" s="26">
        <f>IF(PocetMJ=0,,ROUND((#REF!+F27)/PocetMJ,1))</f>
        <v>0</v>
      </c>
    </row>
    <row r="9" spans="1:7" ht="12.75">
      <c r="A9" s="27" t="s">
        <v>11</v>
      </c>
      <c r="B9" s="28"/>
      <c r="C9" s="28"/>
      <c r="D9" s="28"/>
      <c r="E9" s="29" t="s">
        <v>12</v>
      </c>
      <c r="F9" s="28"/>
      <c r="G9" s="30"/>
    </row>
    <row r="10" spans="1:57" ht="12.75">
      <c r="A10" s="31" t="s">
        <v>13</v>
      </c>
      <c r="B10" s="32"/>
      <c r="C10" s="32"/>
      <c r="D10" s="32"/>
      <c r="E10" s="12" t="s">
        <v>14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15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16</v>
      </c>
      <c r="B13" s="42"/>
      <c r="C13" s="43"/>
      <c r="D13" s="44" t="s">
        <v>17</v>
      </c>
      <c r="E13" s="45"/>
      <c r="F13" s="45"/>
      <c r="G13" s="43"/>
    </row>
    <row r="14" spans="1:7" ht="15.95" customHeight="1">
      <c r="A14" s="46"/>
      <c r="B14" s="47" t="s">
        <v>18</v>
      </c>
      <c r="C14" s="48">
        <f>Dodavka</f>
        <v>0</v>
      </c>
      <c r="D14" s="49"/>
      <c r="E14" s="50"/>
      <c r="F14" s="51"/>
      <c r="G14" s="48"/>
    </row>
    <row r="15" spans="1:7" ht="15.95" customHeight="1">
      <c r="A15" s="46" t="s">
        <v>19</v>
      </c>
      <c r="B15" s="47" t="s">
        <v>20</v>
      </c>
      <c r="C15" s="48">
        <f>Mont</f>
        <v>0</v>
      </c>
      <c r="D15" s="27"/>
      <c r="E15" s="52"/>
      <c r="F15" s="53"/>
      <c r="G15" s="48"/>
    </row>
    <row r="16" spans="1:7" ht="15.95" customHeight="1">
      <c r="A16" s="46" t="s">
        <v>21</v>
      </c>
      <c r="B16" s="47" t="s">
        <v>22</v>
      </c>
      <c r="C16" s="48">
        <f>HSV</f>
        <v>0</v>
      </c>
      <c r="D16" s="27"/>
      <c r="E16" s="52"/>
      <c r="F16" s="53"/>
      <c r="G16" s="48"/>
    </row>
    <row r="17" spans="1:7" ht="15.95" customHeight="1">
      <c r="A17" s="54" t="s">
        <v>23</v>
      </c>
      <c r="B17" s="47" t="s">
        <v>24</v>
      </c>
      <c r="C17" s="48">
        <f>PSV</f>
        <v>0</v>
      </c>
      <c r="D17" s="27"/>
      <c r="E17" s="52"/>
      <c r="F17" s="53"/>
      <c r="G17" s="48"/>
    </row>
    <row r="18" spans="1:7" ht="15.95" customHeight="1">
      <c r="A18" s="55" t="s">
        <v>25</v>
      </c>
      <c r="B18" s="47"/>
      <c r="C18" s="48">
        <f>SUM(C14:C17)</f>
        <v>0</v>
      </c>
      <c r="D18" s="56"/>
      <c r="E18" s="52"/>
      <c r="F18" s="53"/>
      <c r="G18" s="48"/>
    </row>
    <row r="19" spans="1:7" ht="15.95" customHeight="1">
      <c r="A19" s="55"/>
      <c r="B19" s="47"/>
      <c r="C19" s="48"/>
      <c r="D19" s="27"/>
      <c r="E19" s="52"/>
      <c r="F19" s="53"/>
      <c r="G19" s="48"/>
    </row>
    <row r="20" spans="1:7" ht="15.95" customHeight="1">
      <c r="A20" s="55" t="s">
        <v>26</v>
      </c>
      <c r="B20" s="47"/>
      <c r="C20" s="48">
        <f>HZS</f>
        <v>0</v>
      </c>
      <c r="D20" s="27"/>
      <c r="E20" s="52"/>
      <c r="F20" s="53"/>
      <c r="G20" s="48"/>
    </row>
    <row r="21" spans="1:7" ht="15.95" customHeight="1">
      <c r="A21" s="31" t="s">
        <v>27</v>
      </c>
      <c r="B21" s="32"/>
      <c r="C21" s="48">
        <f>C18+C20</f>
        <v>0</v>
      </c>
      <c r="D21" s="27" t="s">
        <v>28</v>
      </c>
      <c r="E21" s="52"/>
      <c r="F21" s="53"/>
      <c r="G21" s="48">
        <f>G22-SUM(G14:G20)</f>
        <v>0</v>
      </c>
    </row>
    <row r="22" spans="1:7" ht="15.95" customHeight="1" thickBot="1">
      <c r="A22" s="27" t="s">
        <v>29</v>
      </c>
      <c r="B22" s="28"/>
      <c r="C22" s="57">
        <f>C21+G22</f>
        <v>0</v>
      </c>
      <c r="D22" s="58" t="s">
        <v>30</v>
      </c>
      <c r="E22" s="59"/>
      <c r="F22" s="60"/>
      <c r="G22" s="48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34</v>
      </c>
      <c r="D24" s="16"/>
      <c r="E24" s="17" t="s">
        <v>34</v>
      </c>
      <c r="F24" s="16"/>
      <c r="G24" s="18"/>
    </row>
    <row r="25" spans="1:7" ht="12.75">
      <c r="A25" s="31" t="s">
        <v>35</v>
      </c>
      <c r="B25" s="61"/>
      <c r="C25" s="12" t="s">
        <v>35</v>
      </c>
      <c r="D25" s="32"/>
      <c r="E25" s="12" t="s">
        <v>35</v>
      </c>
      <c r="F25" s="32"/>
      <c r="G25" s="13"/>
    </row>
    <row r="26" spans="1:7" ht="12.75">
      <c r="A26" s="31"/>
      <c r="B26" s="62"/>
      <c r="C26" s="12" t="s">
        <v>36</v>
      </c>
      <c r="D26" s="32"/>
      <c r="E26" s="12" t="s">
        <v>37</v>
      </c>
      <c r="F26" s="32"/>
      <c r="G26" s="13"/>
    </row>
    <row r="27" spans="1:7" ht="12.75">
      <c r="A27" s="14" t="s">
        <v>38</v>
      </c>
      <c r="B27" s="16"/>
      <c r="C27" s="63">
        <v>21</v>
      </c>
      <c r="D27" s="16" t="s">
        <v>39</v>
      </c>
      <c r="E27" s="17"/>
      <c r="F27" s="64">
        <v>0</v>
      </c>
      <c r="G27" s="18"/>
    </row>
    <row r="28" spans="1:7" ht="12.75">
      <c r="A28" s="14" t="s">
        <v>40</v>
      </c>
      <c r="B28" s="16"/>
      <c r="C28" s="63">
        <v>21</v>
      </c>
      <c r="D28" s="16" t="s">
        <v>39</v>
      </c>
      <c r="E28" s="17"/>
      <c r="F28" s="65">
        <f>ROUND(PRODUCT(F27,C28/100),0)</f>
        <v>0</v>
      </c>
      <c r="G28" s="30"/>
    </row>
    <row r="29" spans="1:7" s="71" customFormat="1" ht="19.5" customHeight="1" thickBot="1">
      <c r="A29" s="66" t="s">
        <v>41</v>
      </c>
      <c r="B29" s="67"/>
      <c r="C29" s="67"/>
      <c r="D29" s="67"/>
      <c r="E29" s="68"/>
      <c r="F29" s="69">
        <f>ROUND(SUM(F27:F28),0)</f>
        <v>0</v>
      </c>
      <c r="G29" s="70"/>
    </row>
    <row r="31" spans="2:7" ht="12.75">
      <c r="B31" s="72"/>
      <c r="C31" s="72"/>
      <c r="D31" s="72"/>
      <c r="E31" s="72"/>
      <c r="F31" s="72"/>
      <c r="G31" s="72"/>
    </row>
    <row r="32" spans="2:7" ht="12.75">
      <c r="B32" s="72"/>
      <c r="C32" s="72"/>
      <c r="D32" s="72"/>
      <c r="E32" s="72"/>
      <c r="F32" s="72"/>
      <c r="G32" s="72"/>
    </row>
    <row r="33" spans="2:7" ht="12.75">
      <c r="B33" s="72"/>
      <c r="C33" s="72"/>
      <c r="D33" s="72"/>
      <c r="E33" s="72"/>
      <c r="F33" s="72"/>
      <c r="G33" s="72"/>
    </row>
    <row r="34" spans="2:7" ht="12.75">
      <c r="B34" s="72"/>
      <c r="C34" s="72"/>
      <c r="D34" s="72"/>
      <c r="E34" s="72"/>
      <c r="F34" s="72"/>
      <c r="G34" s="72"/>
    </row>
    <row r="35" spans="2:7" ht="12.75">
      <c r="B35" s="72"/>
      <c r="C35" s="72"/>
      <c r="D35" s="72"/>
      <c r="E35" s="72"/>
      <c r="F35" s="72"/>
      <c r="G35" s="72"/>
    </row>
  </sheetData>
  <mergeCells count="8">
    <mergeCell ref="B34:G34"/>
    <mergeCell ref="B35:G35"/>
    <mergeCell ref="B31:G31"/>
    <mergeCell ref="B32:G32"/>
    <mergeCell ref="B33:G33"/>
    <mergeCell ref="C7:D7"/>
    <mergeCell ref="C8:D8"/>
    <mergeCell ref="E11:G1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5"/>
  <sheetViews>
    <sheetView workbookViewId="0" topLeftCell="A1">
      <selection activeCell="A13" sqref="A1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3" t="s">
        <v>4</v>
      </c>
      <c r="B1" s="74"/>
      <c r="C1" s="75" t="str">
        <f>CONCATENATE(cislostavby," ",nazevstavby)</f>
        <v xml:space="preserve"> Modernizace přednáškového sálu audiotechnika</v>
      </c>
      <c r="D1" s="76"/>
      <c r="E1" s="77"/>
      <c r="F1" s="76"/>
      <c r="G1" s="78"/>
      <c r="H1" s="79"/>
      <c r="I1" s="80"/>
    </row>
    <row r="2" spans="1:9" ht="13.5" thickBot="1">
      <c r="A2" s="81" t="s">
        <v>1</v>
      </c>
      <c r="B2" s="82"/>
      <c r="C2" s="83" t="str">
        <f>CONCATENATE(cisloobjektu," ",nazevobjektu)</f>
        <v xml:space="preserve"> Na Třebešíně 2299 Praha 10</v>
      </c>
      <c r="D2" s="84"/>
      <c r="E2" s="85"/>
      <c r="F2" s="84"/>
      <c r="G2" s="86"/>
      <c r="H2" s="86"/>
      <c r="I2" s="87"/>
    </row>
    <row r="3" ht="13.5" thickTop="1"/>
    <row r="4" spans="1:9" ht="19.5" customHeight="1">
      <c r="A4" s="88" t="s">
        <v>42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89"/>
      <c r="B6" s="90" t="s">
        <v>43</v>
      </c>
      <c r="C6" s="90"/>
      <c r="D6" s="91"/>
      <c r="E6" s="92" t="s">
        <v>44</v>
      </c>
      <c r="F6" s="93" t="s">
        <v>45</v>
      </c>
      <c r="G6" s="93" t="s">
        <v>46</v>
      </c>
      <c r="H6" s="93" t="s">
        <v>47</v>
      </c>
      <c r="I6" s="94" t="s">
        <v>26</v>
      </c>
    </row>
    <row r="7" spans="1:9" s="32" customFormat="1" ht="13.5" thickBot="1">
      <c r="A7" s="186" t="str">
        <f>Položky!B7</f>
        <v>M27</v>
      </c>
      <c r="B7" s="95" t="str">
        <f>Položky!C7</f>
        <v>Montáže audiotechniky</v>
      </c>
      <c r="C7" s="96"/>
      <c r="D7" s="97"/>
      <c r="E7" s="187">
        <f>Položky!BC47</f>
        <v>0</v>
      </c>
      <c r="F7" s="188">
        <f>Položky!BD47</f>
        <v>0</v>
      </c>
      <c r="G7" s="188">
        <f>Položky!BE47</f>
        <v>0</v>
      </c>
      <c r="H7" s="188">
        <f>Položky!BF47</f>
        <v>0</v>
      </c>
      <c r="I7" s="189">
        <f>Položky!BG47</f>
        <v>0</v>
      </c>
    </row>
    <row r="8" spans="1:9" s="103" customFormat="1" ht="13.5" thickBot="1">
      <c r="A8" s="98"/>
      <c r="B8" s="90" t="s">
        <v>48</v>
      </c>
      <c r="C8" s="90"/>
      <c r="D8" s="99"/>
      <c r="E8" s="100">
        <f>SUM(E7:E7)</f>
        <v>0</v>
      </c>
      <c r="F8" s="101">
        <f>SUM(F7:F7)</f>
        <v>0</v>
      </c>
      <c r="G8" s="101">
        <f>SUM(G7:G7)</f>
        <v>0</v>
      </c>
      <c r="H8" s="101">
        <f>SUM(H7:H7)</f>
        <v>0</v>
      </c>
      <c r="I8" s="102">
        <f>SUM(I7:I7)</f>
        <v>0</v>
      </c>
    </row>
    <row r="9" spans="1:9" ht="12.75">
      <c r="A9" s="96"/>
      <c r="B9" s="96"/>
      <c r="C9" s="96"/>
      <c r="D9" s="96"/>
      <c r="E9" s="96"/>
      <c r="F9" s="96"/>
      <c r="G9" s="96"/>
      <c r="H9" s="96"/>
      <c r="I9" s="96"/>
    </row>
    <row r="10" spans="1:57" ht="19.5" customHeight="1">
      <c r="A10" s="104" t="s">
        <v>49</v>
      </c>
      <c r="B10" s="104"/>
      <c r="C10" s="104"/>
      <c r="D10" s="104"/>
      <c r="E10" s="104"/>
      <c r="F10" s="104"/>
      <c r="G10" s="105"/>
      <c r="H10" s="104"/>
      <c r="I10" s="104"/>
      <c r="BA10" s="33"/>
      <c r="BB10" s="33"/>
      <c r="BC10" s="33"/>
      <c r="BD10" s="33"/>
      <c r="BE10" s="33"/>
    </row>
    <row r="11" spans="1:9" ht="13.5" thickBot="1">
      <c r="A11" s="106"/>
      <c r="B11" s="106"/>
      <c r="C11" s="106"/>
      <c r="D11" s="106"/>
      <c r="E11" s="106"/>
      <c r="F11" s="106"/>
      <c r="G11" s="106"/>
      <c r="H11" s="106"/>
      <c r="I11" s="106"/>
    </row>
    <row r="12" spans="1:9" ht="12.75">
      <c r="A12" s="107" t="s">
        <v>50</v>
      </c>
      <c r="B12" s="108"/>
      <c r="C12" s="108"/>
      <c r="D12" s="109"/>
      <c r="E12" s="110" t="s">
        <v>51</v>
      </c>
      <c r="F12" s="111" t="s">
        <v>52</v>
      </c>
      <c r="G12" s="112" t="s">
        <v>53</v>
      </c>
      <c r="H12" s="113"/>
      <c r="I12" s="114" t="s">
        <v>51</v>
      </c>
    </row>
    <row r="13" spans="1:53" ht="12.75">
      <c r="A13" s="115"/>
      <c r="B13" s="116"/>
      <c r="C13" s="116"/>
      <c r="D13" s="117"/>
      <c r="E13" s="118"/>
      <c r="F13" s="119"/>
      <c r="G13" s="120">
        <f>CHOOSE(BA13+1,HSV+PSV,HSV+PSV+Mont,HSV+PSV+Dodavka+Mont,HSV,PSV,Mont,Dodavka,Mont+Dodavka,0)</f>
        <v>0</v>
      </c>
      <c r="H13" s="121"/>
      <c r="I13" s="122">
        <f>E13+F13*G13/100</f>
        <v>0</v>
      </c>
      <c r="BA13">
        <v>8</v>
      </c>
    </row>
    <row r="14" spans="1:9" ht="13.5" thickBot="1">
      <c r="A14" s="123"/>
      <c r="B14" s="124" t="s">
        <v>54</v>
      </c>
      <c r="C14" s="125"/>
      <c r="D14" s="126"/>
      <c r="E14" s="127"/>
      <c r="F14" s="128"/>
      <c r="G14" s="128"/>
      <c r="H14" s="129">
        <f>SUM(H13:H13)</f>
        <v>0</v>
      </c>
      <c r="I14" s="130"/>
    </row>
    <row r="16" spans="2:9" ht="12.75">
      <c r="B16" s="103"/>
      <c r="F16" s="131"/>
      <c r="G16" s="132"/>
      <c r="H16" s="132"/>
      <c r="I16" s="133"/>
    </row>
    <row r="17" spans="6:9" ht="12.75">
      <c r="F17" s="131"/>
      <c r="G17" s="132"/>
      <c r="H17" s="132"/>
      <c r="I17" s="133"/>
    </row>
    <row r="18" spans="6:9" ht="12.75">
      <c r="F18" s="131"/>
      <c r="G18" s="132"/>
      <c r="H18" s="132"/>
      <c r="I18" s="133"/>
    </row>
    <row r="19" spans="6:9" ht="12.75">
      <c r="F19" s="131"/>
      <c r="G19" s="132"/>
      <c r="H19" s="132"/>
      <c r="I19" s="133"/>
    </row>
    <row r="20" spans="6:9" ht="12.75">
      <c r="F20" s="131"/>
      <c r="G20" s="132"/>
      <c r="H20" s="132"/>
      <c r="I20" s="133"/>
    </row>
    <row r="21" spans="6:9" ht="12.75">
      <c r="F21" s="131"/>
      <c r="G21" s="132"/>
      <c r="H21" s="132"/>
      <c r="I21" s="133"/>
    </row>
    <row r="22" spans="6:9" ht="12.75">
      <c r="F22" s="131"/>
      <c r="G22" s="132"/>
      <c r="H22" s="132"/>
      <c r="I22" s="133"/>
    </row>
    <row r="23" spans="6:9" ht="12.75">
      <c r="F23" s="131"/>
      <c r="G23" s="132"/>
      <c r="H23" s="132"/>
      <c r="I23" s="133"/>
    </row>
    <row r="24" spans="6:9" ht="12.75">
      <c r="F24" s="131"/>
      <c r="G24" s="132"/>
      <c r="H24" s="132"/>
      <c r="I24" s="133"/>
    </row>
    <row r="25" spans="6:9" ht="12.75">
      <c r="F25" s="131"/>
      <c r="G25" s="132"/>
      <c r="H25" s="132"/>
      <c r="I25" s="133"/>
    </row>
    <row r="26" spans="6:9" ht="12.75">
      <c r="F26" s="131"/>
      <c r="G26" s="132"/>
      <c r="H26" s="132"/>
      <c r="I26" s="133"/>
    </row>
    <row r="27" spans="6:9" ht="12.75">
      <c r="F27" s="131"/>
      <c r="G27" s="132"/>
      <c r="H27" s="132"/>
      <c r="I27" s="133"/>
    </row>
    <row r="28" spans="6:9" ht="12.75">
      <c r="F28" s="131"/>
      <c r="G28" s="132"/>
      <c r="H28" s="132"/>
      <c r="I28" s="133"/>
    </row>
    <row r="29" spans="6:9" ht="12.75">
      <c r="F29" s="131"/>
      <c r="G29" s="132"/>
      <c r="H29" s="132"/>
      <c r="I29" s="133"/>
    </row>
    <row r="30" spans="6:9" ht="12.75">
      <c r="F30" s="131"/>
      <c r="G30" s="132"/>
      <c r="H30" s="132"/>
      <c r="I30" s="133"/>
    </row>
    <row r="31" spans="6:9" ht="12.75">
      <c r="F31" s="131"/>
      <c r="G31" s="132"/>
      <c r="H31" s="132"/>
      <c r="I31" s="133"/>
    </row>
    <row r="32" spans="6:9" ht="12.75">
      <c r="F32" s="131"/>
      <c r="G32" s="132"/>
      <c r="H32" s="132"/>
      <c r="I32" s="133"/>
    </row>
    <row r="33" spans="6:9" ht="12.75">
      <c r="F33" s="131"/>
      <c r="G33" s="132"/>
      <c r="H33" s="132"/>
      <c r="I33" s="133"/>
    </row>
    <row r="34" spans="6:9" ht="12.75">
      <c r="F34" s="131"/>
      <c r="G34" s="132"/>
      <c r="H34" s="132"/>
      <c r="I34" s="133"/>
    </row>
    <row r="35" spans="6:9" ht="12.75">
      <c r="F35" s="131"/>
      <c r="G35" s="132"/>
      <c r="H35" s="132"/>
      <c r="I35" s="133"/>
    </row>
    <row r="36" spans="6:9" ht="12.75">
      <c r="F36" s="131"/>
      <c r="G36" s="132"/>
      <c r="H36" s="132"/>
      <c r="I36" s="133"/>
    </row>
    <row r="37" spans="6:9" ht="12.75">
      <c r="F37" s="131"/>
      <c r="G37" s="132"/>
      <c r="H37" s="132"/>
      <c r="I37" s="133"/>
    </row>
    <row r="38" spans="6:9" ht="12.75">
      <c r="F38" s="131"/>
      <c r="G38" s="132"/>
      <c r="H38" s="132"/>
      <c r="I38" s="133"/>
    </row>
    <row r="39" spans="6:9" ht="12.75">
      <c r="F39" s="131"/>
      <c r="G39" s="132"/>
      <c r="H39" s="132"/>
      <c r="I39" s="133"/>
    </row>
    <row r="40" spans="6:9" ht="12.75">
      <c r="F40" s="131"/>
      <c r="G40" s="132"/>
      <c r="H40" s="132"/>
      <c r="I40" s="133"/>
    </row>
    <row r="41" spans="6:9" ht="12.75">
      <c r="F41" s="131"/>
      <c r="G41" s="132"/>
      <c r="H41" s="132"/>
      <c r="I41" s="133"/>
    </row>
    <row r="42" spans="6:9" ht="12.75">
      <c r="F42" s="131"/>
      <c r="G42" s="132"/>
      <c r="H42" s="132"/>
      <c r="I42" s="133"/>
    </row>
    <row r="43" spans="6:9" ht="12.75">
      <c r="F43" s="131"/>
      <c r="G43" s="132"/>
      <c r="H43" s="132"/>
      <c r="I43" s="133"/>
    </row>
    <row r="44" spans="6:9" ht="12.75">
      <c r="F44" s="131"/>
      <c r="G44" s="132"/>
      <c r="H44" s="132"/>
      <c r="I44" s="133"/>
    </row>
    <row r="45" spans="6:9" ht="12.75">
      <c r="F45" s="131"/>
      <c r="G45" s="132"/>
      <c r="H45" s="132"/>
      <c r="I45" s="133"/>
    </row>
    <row r="46" spans="6:9" ht="12.75">
      <c r="F46" s="131"/>
      <c r="G46" s="132"/>
      <c r="H46" s="132"/>
      <c r="I46" s="133"/>
    </row>
    <row r="47" spans="6:9" ht="12.75">
      <c r="F47" s="131"/>
      <c r="G47" s="132"/>
      <c r="H47" s="132"/>
      <c r="I47" s="133"/>
    </row>
    <row r="48" spans="6:9" ht="12.75">
      <c r="F48" s="131"/>
      <c r="G48" s="132"/>
      <c r="H48" s="132"/>
      <c r="I48" s="133"/>
    </row>
    <row r="49" spans="6:9" ht="12.75">
      <c r="F49" s="131"/>
      <c r="G49" s="132"/>
      <c r="H49" s="132"/>
      <c r="I49" s="133"/>
    </row>
    <row r="50" spans="6:9" ht="12.75">
      <c r="F50" s="131"/>
      <c r="G50" s="132"/>
      <c r="H50" s="132"/>
      <c r="I50" s="133"/>
    </row>
    <row r="51" spans="6:9" ht="12.75">
      <c r="F51" s="131"/>
      <c r="G51" s="132"/>
      <c r="H51" s="132"/>
      <c r="I51" s="133"/>
    </row>
    <row r="52" spans="6:9" ht="12.75">
      <c r="F52" s="131"/>
      <c r="G52" s="132"/>
      <c r="H52" s="132"/>
      <c r="I52" s="133"/>
    </row>
    <row r="53" spans="6:9" ht="12.75">
      <c r="F53" s="131"/>
      <c r="G53" s="132"/>
      <c r="H53" s="132"/>
      <c r="I53" s="133"/>
    </row>
    <row r="54" spans="6:9" ht="12.75">
      <c r="F54" s="131"/>
      <c r="G54" s="132"/>
      <c r="H54" s="132"/>
      <c r="I54" s="133"/>
    </row>
    <row r="55" spans="6:9" ht="12.75">
      <c r="F55" s="131"/>
      <c r="G55" s="132"/>
      <c r="H55" s="132"/>
      <c r="I55" s="133"/>
    </row>
    <row r="56" spans="6:9" ht="12.75">
      <c r="F56" s="131"/>
      <c r="G56" s="132"/>
      <c r="H56" s="132"/>
      <c r="I56" s="133"/>
    </row>
    <row r="57" spans="6:9" ht="12.75">
      <c r="F57" s="131"/>
      <c r="G57" s="132"/>
      <c r="H57" s="132"/>
      <c r="I57" s="133"/>
    </row>
    <row r="58" spans="6:9" ht="12.75">
      <c r="F58" s="131"/>
      <c r="G58" s="132"/>
      <c r="H58" s="132"/>
      <c r="I58" s="133"/>
    </row>
    <row r="59" spans="6:9" ht="12.75">
      <c r="F59" s="131"/>
      <c r="G59" s="132"/>
      <c r="H59" s="132"/>
      <c r="I59" s="133"/>
    </row>
    <row r="60" spans="6:9" ht="12.75">
      <c r="F60" s="131"/>
      <c r="G60" s="132"/>
      <c r="H60" s="132"/>
      <c r="I60" s="133"/>
    </row>
    <row r="61" spans="6:9" ht="12.75">
      <c r="F61" s="131"/>
      <c r="G61" s="132"/>
      <c r="H61" s="132"/>
      <c r="I61" s="133"/>
    </row>
    <row r="62" spans="6:9" ht="12.75">
      <c r="F62" s="131"/>
      <c r="G62" s="132"/>
      <c r="H62" s="132"/>
      <c r="I62" s="133"/>
    </row>
    <row r="63" spans="6:9" ht="12.75">
      <c r="F63" s="131"/>
      <c r="G63" s="132"/>
      <c r="H63" s="132"/>
      <c r="I63" s="133"/>
    </row>
    <row r="64" spans="6:9" ht="12.75">
      <c r="F64" s="131"/>
      <c r="G64" s="132"/>
      <c r="H64" s="132"/>
      <c r="I64" s="133"/>
    </row>
    <row r="65" spans="6:9" ht="12.75">
      <c r="F65" s="131"/>
      <c r="G65" s="132"/>
      <c r="H65" s="132"/>
      <c r="I65" s="133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114"/>
  <sheetViews>
    <sheetView showGridLines="0" showZeros="0" zoomScale="80" zoomScaleNormal="80" workbookViewId="0" topLeftCell="A1">
      <selection activeCell="A47" sqref="A47:IV49"/>
    </sheetView>
  </sheetViews>
  <sheetFormatPr defaultColWidth="9.00390625" defaultRowHeight="12.75"/>
  <cols>
    <col min="1" max="1" width="4.375" style="135" customWidth="1"/>
    <col min="2" max="2" width="14.125" style="135" customWidth="1"/>
    <col min="3" max="3" width="47.625" style="135" customWidth="1"/>
    <col min="4" max="4" width="5.625" style="135" customWidth="1"/>
    <col min="5" max="5" width="10.00390625" style="180" customWidth="1"/>
    <col min="6" max="6" width="11.25390625" style="135" customWidth="1"/>
    <col min="7" max="7" width="16.125" style="135" customWidth="1"/>
    <col min="8" max="8" width="13.125" style="135" customWidth="1"/>
    <col min="9" max="9" width="14.625" style="135" customWidth="1"/>
    <col min="10" max="10" width="13.125" style="135" customWidth="1"/>
    <col min="11" max="11" width="13.625" style="135" customWidth="1"/>
    <col min="12" max="16384" width="9.125" style="135" customWidth="1"/>
  </cols>
  <sheetData>
    <row r="1" spans="1:9" ht="15.75">
      <c r="A1" s="134" t="s">
        <v>55</v>
      </c>
      <c r="B1" s="134"/>
      <c r="C1" s="134"/>
      <c r="D1" s="134"/>
      <c r="E1" s="134"/>
      <c r="F1" s="134"/>
      <c r="G1" s="134"/>
      <c r="H1" s="134"/>
      <c r="I1" s="134"/>
    </row>
    <row r="2" spans="2:7" ht="13.5" thickBot="1">
      <c r="B2" s="136"/>
      <c r="C2" s="137"/>
      <c r="D2" s="137"/>
      <c r="E2" s="138"/>
      <c r="F2" s="137"/>
      <c r="G2" s="137"/>
    </row>
    <row r="3" spans="1:9" ht="13.5" thickTop="1">
      <c r="A3" s="73" t="s">
        <v>4</v>
      </c>
      <c r="B3" s="74"/>
      <c r="C3" s="75" t="str">
        <f>CONCATENATE(cislostavby," ",nazevstavby)</f>
        <v xml:space="preserve"> Modernizace přednáškového sálu audiotechnika</v>
      </c>
      <c r="D3" s="76"/>
      <c r="E3" s="77"/>
      <c r="F3" s="76"/>
      <c r="G3" s="139"/>
      <c r="H3" s="140">
        <f>Rekapitulace!H1</f>
        <v>0</v>
      </c>
      <c r="I3" s="141"/>
    </row>
    <row r="4" spans="1:9" ht="13.5" thickBot="1">
      <c r="A4" s="142" t="s">
        <v>1</v>
      </c>
      <c r="B4" s="82"/>
      <c r="C4" s="83" t="str">
        <f>CONCATENATE(cisloobjektu," ",nazevobjektu)</f>
        <v xml:space="preserve"> Na Třebešíně 2299 Praha 10</v>
      </c>
      <c r="D4" s="84"/>
      <c r="E4" s="85"/>
      <c r="F4" s="84"/>
      <c r="G4" s="143"/>
      <c r="H4" s="143"/>
      <c r="I4" s="144"/>
    </row>
    <row r="5" spans="1:9" ht="13.5" thickTop="1">
      <c r="A5" s="145"/>
      <c r="B5" s="146"/>
      <c r="C5" s="146"/>
      <c r="D5" s="147"/>
      <c r="E5" s="148"/>
      <c r="F5" s="147"/>
      <c r="G5" s="149"/>
      <c r="H5" s="147"/>
      <c r="I5" s="147"/>
    </row>
    <row r="6" spans="1:11" ht="12.75">
      <c r="A6" s="150" t="s">
        <v>56</v>
      </c>
      <c r="B6" s="151" t="s">
        <v>57</v>
      </c>
      <c r="C6" s="151" t="s">
        <v>58</v>
      </c>
      <c r="D6" s="151" t="s">
        <v>59</v>
      </c>
      <c r="E6" s="152" t="s">
        <v>60</v>
      </c>
      <c r="F6" s="151" t="s">
        <v>61</v>
      </c>
      <c r="G6" s="153" t="s">
        <v>62</v>
      </c>
      <c r="H6" s="154" t="s">
        <v>63</v>
      </c>
      <c r="I6" s="154" t="s">
        <v>64</v>
      </c>
      <c r="J6" s="154" t="s">
        <v>65</v>
      </c>
      <c r="K6" s="154" t="s">
        <v>66</v>
      </c>
    </row>
    <row r="7" spans="1:17" ht="12.75">
      <c r="A7" s="155" t="s">
        <v>67</v>
      </c>
      <c r="B7" s="156" t="s">
        <v>71</v>
      </c>
      <c r="C7" s="157" t="s">
        <v>72</v>
      </c>
      <c r="D7" s="158"/>
      <c r="E7" s="159"/>
      <c r="F7" s="159"/>
      <c r="G7" s="160"/>
      <c r="H7" s="161"/>
      <c r="I7" s="161"/>
      <c r="J7" s="161"/>
      <c r="K7" s="161"/>
      <c r="Q7" s="162">
        <v>1</v>
      </c>
    </row>
    <row r="8" spans="1:59" ht="25.5">
      <c r="A8" s="163">
        <v>1</v>
      </c>
      <c r="B8" s="164" t="s">
        <v>73</v>
      </c>
      <c r="C8" s="165" t="s">
        <v>74</v>
      </c>
      <c r="D8" s="166" t="s">
        <v>75</v>
      </c>
      <c r="E8" s="167">
        <v>1</v>
      </c>
      <c r="F8" s="167">
        <v>0</v>
      </c>
      <c r="G8" s="168">
        <f>E8*F8</f>
        <v>0</v>
      </c>
      <c r="H8" s="169">
        <v>0</v>
      </c>
      <c r="I8" s="169">
        <f>E8*H8</f>
        <v>0</v>
      </c>
      <c r="J8" s="169">
        <v>0</v>
      </c>
      <c r="K8" s="169">
        <f>E8*J8</f>
        <v>0</v>
      </c>
      <c r="Q8" s="162">
        <v>2</v>
      </c>
      <c r="AA8" s="135">
        <v>12</v>
      </c>
      <c r="AB8" s="135">
        <v>0</v>
      </c>
      <c r="AC8" s="135">
        <v>1</v>
      </c>
      <c r="BB8" s="135">
        <v>4</v>
      </c>
      <c r="BC8" s="135">
        <f>IF(BB8=1,G8,0)</f>
        <v>0</v>
      </c>
      <c r="BD8" s="135">
        <f>IF(BB8=2,G8,0)</f>
        <v>0</v>
      </c>
      <c r="BE8" s="135">
        <f>IF(BB8=3,G8,0)</f>
        <v>0</v>
      </c>
      <c r="BF8" s="135">
        <f>IF(BB8=4,G8,0)</f>
        <v>0</v>
      </c>
      <c r="BG8" s="135">
        <f>IF(BB8=5,G8,0)</f>
        <v>0</v>
      </c>
    </row>
    <row r="9" spans="1:59" ht="25.5">
      <c r="A9" s="163">
        <v>2</v>
      </c>
      <c r="B9" s="164" t="s">
        <v>76</v>
      </c>
      <c r="C9" s="165" t="s">
        <v>77</v>
      </c>
      <c r="D9" s="166" t="s">
        <v>75</v>
      </c>
      <c r="E9" s="167">
        <v>1</v>
      </c>
      <c r="F9" s="167">
        <v>0</v>
      </c>
      <c r="G9" s="168">
        <f>E9*F9</f>
        <v>0</v>
      </c>
      <c r="H9" s="169">
        <v>0</v>
      </c>
      <c r="I9" s="169">
        <f>E9*H9</f>
        <v>0</v>
      </c>
      <c r="J9" s="169">
        <v>0</v>
      </c>
      <c r="K9" s="169">
        <f>E9*J9</f>
        <v>0</v>
      </c>
      <c r="Q9" s="162">
        <v>2</v>
      </c>
      <c r="AA9" s="135">
        <v>12</v>
      </c>
      <c r="AB9" s="135">
        <v>0</v>
      </c>
      <c r="AC9" s="135">
        <v>2</v>
      </c>
      <c r="BB9" s="135">
        <v>4</v>
      </c>
      <c r="BC9" s="135">
        <f>IF(BB9=1,G9,0)</f>
        <v>0</v>
      </c>
      <c r="BD9" s="135">
        <f>IF(BB9=2,G9,0)</f>
        <v>0</v>
      </c>
      <c r="BE9" s="135">
        <f>IF(BB9=3,G9,0)</f>
        <v>0</v>
      </c>
      <c r="BF9" s="135">
        <f>IF(BB9=4,G9,0)</f>
        <v>0</v>
      </c>
      <c r="BG9" s="135">
        <f>IF(BB9=5,G9,0)</f>
        <v>0</v>
      </c>
    </row>
    <row r="10" spans="1:59" ht="12.75">
      <c r="A10" s="163">
        <v>3</v>
      </c>
      <c r="B10" s="164" t="s">
        <v>78</v>
      </c>
      <c r="C10" s="165" t="s">
        <v>79</v>
      </c>
      <c r="D10" s="166" t="s">
        <v>80</v>
      </c>
      <c r="E10" s="167">
        <v>1</v>
      </c>
      <c r="F10" s="167">
        <v>0</v>
      </c>
      <c r="G10" s="168">
        <f>E10*F10</f>
        <v>0</v>
      </c>
      <c r="H10" s="169">
        <v>0</v>
      </c>
      <c r="I10" s="169">
        <f>E10*H10</f>
        <v>0</v>
      </c>
      <c r="J10" s="169">
        <v>0</v>
      </c>
      <c r="K10" s="169">
        <f>E10*J10</f>
        <v>0</v>
      </c>
      <c r="Q10" s="162">
        <v>2</v>
      </c>
      <c r="AA10" s="135">
        <v>12</v>
      </c>
      <c r="AB10" s="135">
        <v>0</v>
      </c>
      <c r="AC10" s="135">
        <v>3</v>
      </c>
      <c r="BB10" s="135">
        <v>4</v>
      </c>
      <c r="BC10" s="135">
        <f>IF(BB10=1,G10,0)</f>
        <v>0</v>
      </c>
      <c r="BD10" s="135">
        <f>IF(BB10=2,G10,0)</f>
        <v>0</v>
      </c>
      <c r="BE10" s="135">
        <f>IF(BB10=3,G10,0)</f>
        <v>0</v>
      </c>
      <c r="BF10" s="135">
        <f>IF(BB10=4,G10,0)</f>
        <v>0</v>
      </c>
      <c r="BG10" s="135">
        <f>IF(BB10=5,G10,0)</f>
        <v>0</v>
      </c>
    </row>
    <row r="11" spans="1:59" ht="25.5">
      <c r="A11" s="163">
        <v>4</v>
      </c>
      <c r="B11" s="164" t="s">
        <v>81</v>
      </c>
      <c r="C11" s="165" t="s">
        <v>82</v>
      </c>
      <c r="D11" s="166" t="s">
        <v>80</v>
      </c>
      <c r="E11" s="167">
        <v>1</v>
      </c>
      <c r="F11" s="167">
        <v>0</v>
      </c>
      <c r="G11" s="168">
        <f>E11*F11</f>
        <v>0</v>
      </c>
      <c r="H11" s="169">
        <v>0</v>
      </c>
      <c r="I11" s="169">
        <f>E11*H11</f>
        <v>0</v>
      </c>
      <c r="J11" s="169">
        <v>0</v>
      </c>
      <c r="K11" s="169">
        <f>E11*J11</f>
        <v>0</v>
      </c>
      <c r="Q11" s="162">
        <v>2</v>
      </c>
      <c r="AA11" s="135">
        <v>12</v>
      </c>
      <c r="AB11" s="135">
        <v>0</v>
      </c>
      <c r="AC11" s="135">
        <v>4</v>
      </c>
      <c r="BB11" s="135">
        <v>4</v>
      </c>
      <c r="BC11" s="135">
        <f>IF(BB11=1,G11,0)</f>
        <v>0</v>
      </c>
      <c r="BD11" s="135">
        <f>IF(BB11=2,G11,0)</f>
        <v>0</v>
      </c>
      <c r="BE11" s="135">
        <f>IF(BB11=3,G11,0)</f>
        <v>0</v>
      </c>
      <c r="BF11" s="135">
        <f>IF(BB11=4,G11,0)</f>
        <v>0</v>
      </c>
      <c r="BG11" s="135">
        <f>IF(BB11=5,G11,0)</f>
        <v>0</v>
      </c>
    </row>
    <row r="12" spans="1:59" ht="12.75">
      <c r="A12" s="163">
        <v>5</v>
      </c>
      <c r="B12" s="164" t="s">
        <v>83</v>
      </c>
      <c r="C12" s="165" t="s">
        <v>84</v>
      </c>
      <c r="D12" s="166" t="s">
        <v>80</v>
      </c>
      <c r="E12" s="167">
        <v>1</v>
      </c>
      <c r="F12" s="167">
        <v>0</v>
      </c>
      <c r="G12" s="168">
        <f>E12*F12</f>
        <v>0</v>
      </c>
      <c r="H12" s="169">
        <v>0</v>
      </c>
      <c r="I12" s="169">
        <f>E12*H12</f>
        <v>0</v>
      </c>
      <c r="J12" s="169">
        <v>0</v>
      </c>
      <c r="K12" s="169">
        <f>E12*J12</f>
        <v>0</v>
      </c>
      <c r="Q12" s="162">
        <v>2</v>
      </c>
      <c r="AA12" s="135">
        <v>12</v>
      </c>
      <c r="AB12" s="135">
        <v>0</v>
      </c>
      <c r="AC12" s="135">
        <v>5</v>
      </c>
      <c r="BB12" s="135">
        <v>4</v>
      </c>
      <c r="BC12" s="135">
        <f>IF(BB12=1,G12,0)</f>
        <v>0</v>
      </c>
      <c r="BD12" s="135">
        <f>IF(BB12=2,G12,0)</f>
        <v>0</v>
      </c>
      <c r="BE12" s="135">
        <f>IF(BB12=3,G12,0)</f>
        <v>0</v>
      </c>
      <c r="BF12" s="135">
        <f>IF(BB12=4,G12,0)</f>
        <v>0</v>
      </c>
      <c r="BG12" s="135">
        <f>IF(BB12=5,G12,0)</f>
        <v>0</v>
      </c>
    </row>
    <row r="13" spans="1:59" ht="12.75">
      <c r="A13" s="163">
        <v>6</v>
      </c>
      <c r="B13" s="164" t="s">
        <v>85</v>
      </c>
      <c r="C13" s="165" t="s">
        <v>86</v>
      </c>
      <c r="D13" s="166" t="s">
        <v>75</v>
      </c>
      <c r="E13" s="167">
        <v>1</v>
      </c>
      <c r="F13" s="167">
        <v>0</v>
      </c>
      <c r="G13" s="168">
        <f>E13*F13</f>
        <v>0</v>
      </c>
      <c r="H13" s="169">
        <v>0</v>
      </c>
      <c r="I13" s="169">
        <f>E13*H13</f>
        <v>0</v>
      </c>
      <c r="J13" s="169">
        <v>0</v>
      </c>
      <c r="K13" s="169">
        <f>E13*J13</f>
        <v>0</v>
      </c>
      <c r="Q13" s="162">
        <v>2</v>
      </c>
      <c r="AA13" s="135">
        <v>12</v>
      </c>
      <c r="AB13" s="135">
        <v>0</v>
      </c>
      <c r="AC13" s="135">
        <v>6</v>
      </c>
      <c r="BB13" s="135">
        <v>4</v>
      </c>
      <c r="BC13" s="135">
        <f>IF(BB13=1,G13,0)</f>
        <v>0</v>
      </c>
      <c r="BD13" s="135">
        <f>IF(BB13=2,G13,0)</f>
        <v>0</v>
      </c>
      <c r="BE13" s="135">
        <f>IF(BB13=3,G13,0)</f>
        <v>0</v>
      </c>
      <c r="BF13" s="135">
        <f>IF(BB13=4,G13,0)</f>
        <v>0</v>
      </c>
      <c r="BG13" s="135">
        <f>IF(BB13=5,G13,0)</f>
        <v>0</v>
      </c>
    </row>
    <row r="14" spans="1:59" ht="12.75">
      <c r="A14" s="163">
        <v>7</v>
      </c>
      <c r="B14" s="164" t="s">
        <v>87</v>
      </c>
      <c r="C14" s="165" t="s">
        <v>88</v>
      </c>
      <c r="D14" s="166" t="s">
        <v>75</v>
      </c>
      <c r="E14" s="167">
        <v>1</v>
      </c>
      <c r="F14" s="167">
        <v>0</v>
      </c>
      <c r="G14" s="168">
        <f>E14*F14</f>
        <v>0</v>
      </c>
      <c r="H14" s="169">
        <v>0</v>
      </c>
      <c r="I14" s="169">
        <f>E14*H14</f>
        <v>0</v>
      </c>
      <c r="J14" s="169">
        <v>0</v>
      </c>
      <c r="K14" s="169">
        <f>E14*J14</f>
        <v>0</v>
      </c>
      <c r="Q14" s="162">
        <v>2</v>
      </c>
      <c r="AA14" s="135">
        <v>12</v>
      </c>
      <c r="AB14" s="135">
        <v>0</v>
      </c>
      <c r="AC14" s="135">
        <v>7</v>
      </c>
      <c r="BB14" s="135">
        <v>4</v>
      </c>
      <c r="BC14" s="135">
        <f>IF(BB14=1,G14,0)</f>
        <v>0</v>
      </c>
      <c r="BD14" s="135">
        <f>IF(BB14=2,G14,0)</f>
        <v>0</v>
      </c>
      <c r="BE14" s="135">
        <f>IF(BB14=3,G14,0)</f>
        <v>0</v>
      </c>
      <c r="BF14" s="135">
        <f>IF(BB14=4,G14,0)</f>
        <v>0</v>
      </c>
      <c r="BG14" s="135">
        <f>IF(BB14=5,G14,0)</f>
        <v>0</v>
      </c>
    </row>
    <row r="15" spans="1:59" ht="12.75">
      <c r="A15" s="163">
        <v>8</v>
      </c>
      <c r="B15" s="164" t="s">
        <v>89</v>
      </c>
      <c r="C15" s="165" t="s">
        <v>90</v>
      </c>
      <c r="D15" s="166" t="s">
        <v>80</v>
      </c>
      <c r="E15" s="167">
        <v>1</v>
      </c>
      <c r="F15" s="167">
        <v>0</v>
      </c>
      <c r="G15" s="168">
        <f>E15*F15</f>
        <v>0</v>
      </c>
      <c r="H15" s="169">
        <v>0</v>
      </c>
      <c r="I15" s="169">
        <f>E15*H15</f>
        <v>0</v>
      </c>
      <c r="J15" s="169">
        <v>0</v>
      </c>
      <c r="K15" s="169">
        <f>E15*J15</f>
        <v>0</v>
      </c>
      <c r="Q15" s="162">
        <v>2</v>
      </c>
      <c r="AA15" s="135">
        <v>12</v>
      </c>
      <c r="AB15" s="135">
        <v>0</v>
      </c>
      <c r="AC15" s="135">
        <v>8</v>
      </c>
      <c r="BB15" s="135">
        <v>4</v>
      </c>
      <c r="BC15" s="135">
        <f>IF(BB15=1,G15,0)</f>
        <v>0</v>
      </c>
      <c r="BD15" s="135">
        <f>IF(BB15=2,G15,0)</f>
        <v>0</v>
      </c>
      <c r="BE15" s="135">
        <f>IF(BB15=3,G15,0)</f>
        <v>0</v>
      </c>
      <c r="BF15" s="135">
        <f>IF(BB15=4,G15,0)</f>
        <v>0</v>
      </c>
      <c r="BG15" s="135">
        <f>IF(BB15=5,G15,0)</f>
        <v>0</v>
      </c>
    </row>
    <row r="16" spans="1:59" ht="12.75">
      <c r="A16" s="163">
        <v>9</v>
      </c>
      <c r="B16" s="164" t="s">
        <v>91</v>
      </c>
      <c r="C16" s="165" t="s">
        <v>92</v>
      </c>
      <c r="D16" s="166" t="s">
        <v>80</v>
      </c>
      <c r="E16" s="167">
        <v>1</v>
      </c>
      <c r="F16" s="167">
        <v>0</v>
      </c>
      <c r="G16" s="168">
        <f>E16*F16</f>
        <v>0</v>
      </c>
      <c r="H16" s="169">
        <v>0</v>
      </c>
      <c r="I16" s="169">
        <f>E16*H16</f>
        <v>0</v>
      </c>
      <c r="J16" s="169">
        <v>0</v>
      </c>
      <c r="K16" s="169">
        <f>E16*J16</f>
        <v>0</v>
      </c>
      <c r="Q16" s="162">
        <v>2</v>
      </c>
      <c r="AA16" s="135">
        <v>12</v>
      </c>
      <c r="AB16" s="135">
        <v>0</v>
      </c>
      <c r="AC16" s="135">
        <v>9</v>
      </c>
      <c r="BB16" s="135">
        <v>4</v>
      </c>
      <c r="BC16" s="135">
        <f>IF(BB16=1,G16,0)</f>
        <v>0</v>
      </c>
      <c r="BD16" s="135">
        <f>IF(BB16=2,G16,0)</f>
        <v>0</v>
      </c>
      <c r="BE16" s="135">
        <f>IF(BB16=3,G16,0)</f>
        <v>0</v>
      </c>
      <c r="BF16" s="135">
        <f>IF(BB16=4,G16,0)</f>
        <v>0</v>
      </c>
      <c r="BG16" s="135">
        <f>IF(BB16=5,G16,0)</f>
        <v>0</v>
      </c>
    </row>
    <row r="17" spans="1:59" ht="12.75">
      <c r="A17" s="163">
        <v>10</v>
      </c>
      <c r="B17" s="164" t="s">
        <v>93</v>
      </c>
      <c r="C17" s="165" t="s">
        <v>94</v>
      </c>
      <c r="D17" s="166" t="s">
        <v>80</v>
      </c>
      <c r="E17" s="167">
        <v>2</v>
      </c>
      <c r="F17" s="167">
        <v>0</v>
      </c>
      <c r="G17" s="168">
        <f>E17*F17</f>
        <v>0</v>
      </c>
      <c r="H17" s="169">
        <v>0</v>
      </c>
      <c r="I17" s="169">
        <f>E17*H17</f>
        <v>0</v>
      </c>
      <c r="J17" s="169">
        <v>0</v>
      </c>
      <c r="K17" s="169">
        <f>E17*J17</f>
        <v>0</v>
      </c>
      <c r="Q17" s="162">
        <v>2</v>
      </c>
      <c r="AA17" s="135">
        <v>12</v>
      </c>
      <c r="AB17" s="135">
        <v>0</v>
      </c>
      <c r="AC17" s="135">
        <v>10</v>
      </c>
      <c r="BB17" s="135">
        <v>4</v>
      </c>
      <c r="BC17" s="135">
        <f>IF(BB17=1,G17,0)</f>
        <v>0</v>
      </c>
      <c r="BD17" s="135">
        <f>IF(BB17=2,G17,0)</f>
        <v>0</v>
      </c>
      <c r="BE17" s="135">
        <f>IF(BB17=3,G17,0)</f>
        <v>0</v>
      </c>
      <c r="BF17" s="135">
        <f>IF(BB17=4,G17,0)</f>
        <v>0</v>
      </c>
      <c r="BG17" s="135">
        <f>IF(BB17=5,G17,0)</f>
        <v>0</v>
      </c>
    </row>
    <row r="18" spans="1:59" ht="12.75">
      <c r="A18" s="163">
        <v>11</v>
      </c>
      <c r="B18" s="164" t="s">
        <v>95</v>
      </c>
      <c r="C18" s="165" t="s">
        <v>96</v>
      </c>
      <c r="D18" s="166" t="s">
        <v>80</v>
      </c>
      <c r="E18" s="167">
        <v>4</v>
      </c>
      <c r="F18" s="167">
        <v>0</v>
      </c>
      <c r="G18" s="168">
        <f>E18*F18</f>
        <v>0</v>
      </c>
      <c r="H18" s="169">
        <v>0</v>
      </c>
      <c r="I18" s="169">
        <f>E18*H18</f>
        <v>0</v>
      </c>
      <c r="J18" s="169">
        <v>0</v>
      </c>
      <c r="K18" s="169">
        <f>E18*J18</f>
        <v>0</v>
      </c>
      <c r="Q18" s="162">
        <v>2</v>
      </c>
      <c r="AA18" s="135">
        <v>12</v>
      </c>
      <c r="AB18" s="135">
        <v>0</v>
      </c>
      <c r="AC18" s="135">
        <v>11</v>
      </c>
      <c r="BB18" s="135">
        <v>4</v>
      </c>
      <c r="BC18" s="135">
        <f>IF(BB18=1,G18,0)</f>
        <v>0</v>
      </c>
      <c r="BD18" s="135">
        <f>IF(BB18=2,G18,0)</f>
        <v>0</v>
      </c>
      <c r="BE18" s="135">
        <f>IF(BB18=3,G18,0)</f>
        <v>0</v>
      </c>
      <c r="BF18" s="135">
        <f>IF(BB18=4,G18,0)</f>
        <v>0</v>
      </c>
      <c r="BG18" s="135">
        <f>IF(BB18=5,G18,0)</f>
        <v>0</v>
      </c>
    </row>
    <row r="19" spans="1:59" ht="12.75">
      <c r="A19" s="163">
        <v>12</v>
      </c>
      <c r="B19" s="164" t="s">
        <v>97</v>
      </c>
      <c r="C19" s="165" t="s">
        <v>98</v>
      </c>
      <c r="D19" s="166" t="s">
        <v>80</v>
      </c>
      <c r="E19" s="167">
        <v>1</v>
      </c>
      <c r="F19" s="167">
        <v>0</v>
      </c>
      <c r="G19" s="168">
        <f>E19*F19</f>
        <v>0</v>
      </c>
      <c r="H19" s="169">
        <v>0</v>
      </c>
      <c r="I19" s="169">
        <f>E19*H19</f>
        <v>0</v>
      </c>
      <c r="J19" s="169">
        <v>0</v>
      </c>
      <c r="K19" s="169">
        <f>E19*J19</f>
        <v>0</v>
      </c>
      <c r="Q19" s="162">
        <v>2</v>
      </c>
      <c r="AA19" s="135">
        <v>12</v>
      </c>
      <c r="AB19" s="135">
        <v>0</v>
      </c>
      <c r="AC19" s="135">
        <v>12</v>
      </c>
      <c r="BB19" s="135">
        <v>4</v>
      </c>
      <c r="BC19" s="135">
        <f>IF(BB19=1,G19,0)</f>
        <v>0</v>
      </c>
      <c r="BD19" s="135">
        <f>IF(BB19=2,G19,0)</f>
        <v>0</v>
      </c>
      <c r="BE19" s="135">
        <f>IF(BB19=3,G19,0)</f>
        <v>0</v>
      </c>
      <c r="BF19" s="135">
        <f>IF(BB19=4,G19,0)</f>
        <v>0</v>
      </c>
      <c r="BG19" s="135">
        <f>IF(BB19=5,G19,0)</f>
        <v>0</v>
      </c>
    </row>
    <row r="20" spans="1:59" ht="12.75">
      <c r="A20" s="163">
        <v>13</v>
      </c>
      <c r="B20" s="164" t="s">
        <v>99</v>
      </c>
      <c r="C20" s="165" t="s">
        <v>100</v>
      </c>
      <c r="D20" s="166" t="s">
        <v>80</v>
      </c>
      <c r="E20" s="167">
        <v>2</v>
      </c>
      <c r="F20" s="167">
        <v>0</v>
      </c>
      <c r="G20" s="168">
        <f>E20*F20</f>
        <v>0</v>
      </c>
      <c r="H20" s="169">
        <v>0</v>
      </c>
      <c r="I20" s="169">
        <f>E20*H20</f>
        <v>0</v>
      </c>
      <c r="J20" s="169">
        <v>0</v>
      </c>
      <c r="K20" s="169">
        <f>E20*J20</f>
        <v>0</v>
      </c>
      <c r="Q20" s="162">
        <v>2</v>
      </c>
      <c r="AA20" s="135">
        <v>12</v>
      </c>
      <c r="AB20" s="135">
        <v>0</v>
      </c>
      <c r="AC20" s="135">
        <v>13</v>
      </c>
      <c r="BB20" s="135">
        <v>4</v>
      </c>
      <c r="BC20" s="135">
        <f>IF(BB20=1,G20,0)</f>
        <v>0</v>
      </c>
      <c r="BD20" s="135">
        <f>IF(BB20=2,G20,0)</f>
        <v>0</v>
      </c>
      <c r="BE20" s="135">
        <f>IF(BB20=3,G20,0)</f>
        <v>0</v>
      </c>
      <c r="BF20" s="135">
        <f>IF(BB20=4,G20,0)</f>
        <v>0</v>
      </c>
      <c r="BG20" s="135">
        <f>IF(BB20=5,G20,0)</f>
        <v>0</v>
      </c>
    </row>
    <row r="21" spans="1:59" ht="12.75">
      <c r="A21" s="163">
        <v>14</v>
      </c>
      <c r="B21" s="164" t="s">
        <v>101</v>
      </c>
      <c r="C21" s="165" t="s">
        <v>102</v>
      </c>
      <c r="D21" s="166" t="s">
        <v>80</v>
      </c>
      <c r="E21" s="167">
        <v>2</v>
      </c>
      <c r="F21" s="167">
        <v>0</v>
      </c>
      <c r="G21" s="168">
        <f>E21*F21</f>
        <v>0</v>
      </c>
      <c r="H21" s="169">
        <v>0</v>
      </c>
      <c r="I21" s="169">
        <f>E21*H21</f>
        <v>0</v>
      </c>
      <c r="J21" s="169">
        <v>0</v>
      </c>
      <c r="K21" s="169">
        <f>E21*J21</f>
        <v>0</v>
      </c>
      <c r="Q21" s="162">
        <v>2</v>
      </c>
      <c r="AA21" s="135">
        <v>12</v>
      </c>
      <c r="AB21" s="135">
        <v>0</v>
      </c>
      <c r="AC21" s="135">
        <v>14</v>
      </c>
      <c r="BB21" s="135">
        <v>4</v>
      </c>
      <c r="BC21" s="135">
        <f>IF(BB21=1,G21,0)</f>
        <v>0</v>
      </c>
      <c r="BD21" s="135">
        <f>IF(BB21=2,G21,0)</f>
        <v>0</v>
      </c>
      <c r="BE21" s="135">
        <f>IF(BB21=3,G21,0)</f>
        <v>0</v>
      </c>
      <c r="BF21" s="135">
        <f>IF(BB21=4,G21,0)</f>
        <v>0</v>
      </c>
      <c r="BG21" s="135">
        <f>IF(BB21=5,G21,0)</f>
        <v>0</v>
      </c>
    </row>
    <row r="22" spans="1:59" ht="12.75">
      <c r="A22" s="163">
        <v>15</v>
      </c>
      <c r="B22" s="164" t="s">
        <v>103</v>
      </c>
      <c r="C22" s="165" t="s">
        <v>104</v>
      </c>
      <c r="D22" s="166" t="s">
        <v>80</v>
      </c>
      <c r="E22" s="167">
        <v>2</v>
      </c>
      <c r="F22" s="167">
        <v>0</v>
      </c>
      <c r="G22" s="168">
        <f>E22*F22</f>
        <v>0</v>
      </c>
      <c r="H22" s="169">
        <v>0</v>
      </c>
      <c r="I22" s="169">
        <f>E22*H22</f>
        <v>0</v>
      </c>
      <c r="J22" s="169">
        <v>0</v>
      </c>
      <c r="K22" s="169">
        <f>E22*J22</f>
        <v>0</v>
      </c>
      <c r="Q22" s="162">
        <v>2</v>
      </c>
      <c r="AA22" s="135">
        <v>12</v>
      </c>
      <c r="AB22" s="135">
        <v>0</v>
      </c>
      <c r="AC22" s="135">
        <v>15</v>
      </c>
      <c r="BB22" s="135">
        <v>4</v>
      </c>
      <c r="BC22" s="135">
        <f>IF(BB22=1,G22,0)</f>
        <v>0</v>
      </c>
      <c r="BD22" s="135">
        <f>IF(BB22=2,G22,0)</f>
        <v>0</v>
      </c>
      <c r="BE22" s="135">
        <f>IF(BB22=3,G22,0)</f>
        <v>0</v>
      </c>
      <c r="BF22" s="135">
        <f>IF(BB22=4,G22,0)</f>
        <v>0</v>
      </c>
      <c r="BG22" s="135">
        <f>IF(BB22=5,G22,0)</f>
        <v>0</v>
      </c>
    </row>
    <row r="23" spans="1:59" ht="25.5">
      <c r="A23" s="163">
        <v>16</v>
      </c>
      <c r="B23" s="164" t="s">
        <v>105</v>
      </c>
      <c r="C23" s="165" t="s">
        <v>106</v>
      </c>
      <c r="D23" s="166" t="s">
        <v>80</v>
      </c>
      <c r="E23" s="167">
        <v>1</v>
      </c>
      <c r="F23" s="167">
        <v>0</v>
      </c>
      <c r="G23" s="168">
        <f>E23*F23</f>
        <v>0</v>
      </c>
      <c r="H23" s="169">
        <v>0</v>
      </c>
      <c r="I23" s="169">
        <f>E23*H23</f>
        <v>0</v>
      </c>
      <c r="J23" s="169">
        <v>0</v>
      </c>
      <c r="K23" s="169">
        <f>E23*J23</f>
        <v>0</v>
      </c>
      <c r="Q23" s="162">
        <v>2</v>
      </c>
      <c r="AA23" s="135">
        <v>12</v>
      </c>
      <c r="AB23" s="135">
        <v>0</v>
      </c>
      <c r="AC23" s="135">
        <v>16</v>
      </c>
      <c r="BB23" s="135">
        <v>4</v>
      </c>
      <c r="BC23" s="135">
        <f>IF(BB23=1,G23,0)</f>
        <v>0</v>
      </c>
      <c r="BD23" s="135">
        <f>IF(BB23=2,G23,0)</f>
        <v>0</v>
      </c>
      <c r="BE23" s="135">
        <f>IF(BB23=3,G23,0)</f>
        <v>0</v>
      </c>
      <c r="BF23" s="135">
        <f>IF(BB23=4,G23,0)</f>
        <v>0</v>
      </c>
      <c r="BG23" s="135">
        <f>IF(BB23=5,G23,0)</f>
        <v>0</v>
      </c>
    </row>
    <row r="24" spans="1:59" ht="12.75">
      <c r="A24" s="163">
        <v>17</v>
      </c>
      <c r="B24" s="164" t="s">
        <v>107</v>
      </c>
      <c r="C24" s="165" t="s">
        <v>108</v>
      </c>
      <c r="D24" s="166" t="s">
        <v>75</v>
      </c>
      <c r="E24" s="167">
        <v>1</v>
      </c>
      <c r="F24" s="167">
        <v>0</v>
      </c>
      <c r="G24" s="168">
        <f>E24*F24</f>
        <v>0</v>
      </c>
      <c r="H24" s="169">
        <v>0</v>
      </c>
      <c r="I24" s="169">
        <f>E24*H24</f>
        <v>0</v>
      </c>
      <c r="J24" s="169">
        <v>0</v>
      </c>
      <c r="K24" s="169">
        <f>E24*J24</f>
        <v>0</v>
      </c>
      <c r="Q24" s="162">
        <v>2</v>
      </c>
      <c r="AA24" s="135">
        <v>12</v>
      </c>
      <c r="AB24" s="135">
        <v>0</v>
      </c>
      <c r="AC24" s="135">
        <v>17</v>
      </c>
      <c r="BB24" s="135">
        <v>4</v>
      </c>
      <c r="BC24" s="135">
        <f>IF(BB24=1,G24,0)</f>
        <v>0</v>
      </c>
      <c r="BD24" s="135">
        <f>IF(BB24=2,G24,0)</f>
        <v>0</v>
      </c>
      <c r="BE24" s="135">
        <f>IF(BB24=3,G24,0)</f>
        <v>0</v>
      </c>
      <c r="BF24" s="135">
        <f>IF(BB24=4,G24,0)</f>
        <v>0</v>
      </c>
      <c r="BG24" s="135">
        <f>IF(BB24=5,G24,0)</f>
        <v>0</v>
      </c>
    </row>
    <row r="25" spans="1:59" ht="12.75">
      <c r="A25" s="163">
        <v>18</v>
      </c>
      <c r="B25" s="164" t="s">
        <v>109</v>
      </c>
      <c r="C25" s="165" t="s">
        <v>110</v>
      </c>
      <c r="D25" s="166" t="s">
        <v>75</v>
      </c>
      <c r="E25" s="167">
        <v>1</v>
      </c>
      <c r="F25" s="167">
        <v>0</v>
      </c>
      <c r="G25" s="168">
        <f>E25*F25</f>
        <v>0</v>
      </c>
      <c r="H25" s="169">
        <v>0</v>
      </c>
      <c r="I25" s="169">
        <f>E25*H25</f>
        <v>0</v>
      </c>
      <c r="J25" s="169">
        <v>0</v>
      </c>
      <c r="K25" s="169">
        <f>E25*J25</f>
        <v>0</v>
      </c>
      <c r="Q25" s="162">
        <v>2</v>
      </c>
      <c r="AA25" s="135">
        <v>12</v>
      </c>
      <c r="AB25" s="135">
        <v>0</v>
      </c>
      <c r="AC25" s="135">
        <v>18</v>
      </c>
      <c r="BB25" s="135">
        <v>4</v>
      </c>
      <c r="BC25" s="135">
        <f>IF(BB25=1,G25,0)</f>
        <v>0</v>
      </c>
      <c r="BD25" s="135">
        <f>IF(BB25=2,G25,0)</f>
        <v>0</v>
      </c>
      <c r="BE25" s="135">
        <f>IF(BB25=3,G25,0)</f>
        <v>0</v>
      </c>
      <c r="BF25" s="135">
        <f>IF(BB25=4,G25,0)</f>
        <v>0</v>
      </c>
      <c r="BG25" s="135">
        <f>IF(BB25=5,G25,0)</f>
        <v>0</v>
      </c>
    </row>
    <row r="26" spans="1:59" ht="12.75">
      <c r="A26" s="163">
        <v>19</v>
      </c>
      <c r="B26" s="164" t="s">
        <v>111</v>
      </c>
      <c r="C26" s="165" t="s">
        <v>112</v>
      </c>
      <c r="D26" s="166" t="s">
        <v>75</v>
      </c>
      <c r="E26" s="167">
        <v>1</v>
      </c>
      <c r="F26" s="167">
        <v>0</v>
      </c>
      <c r="G26" s="168">
        <f>E26*F26</f>
        <v>0</v>
      </c>
      <c r="H26" s="169">
        <v>0</v>
      </c>
      <c r="I26" s="169">
        <f>E26*H26</f>
        <v>0</v>
      </c>
      <c r="J26" s="169">
        <v>0</v>
      </c>
      <c r="K26" s="169">
        <f>E26*J26</f>
        <v>0</v>
      </c>
      <c r="Q26" s="162">
        <v>2</v>
      </c>
      <c r="AA26" s="135">
        <v>12</v>
      </c>
      <c r="AB26" s="135">
        <v>0</v>
      </c>
      <c r="AC26" s="135">
        <v>19</v>
      </c>
      <c r="BB26" s="135">
        <v>4</v>
      </c>
      <c r="BC26" s="135">
        <f>IF(BB26=1,G26,0)</f>
        <v>0</v>
      </c>
      <c r="BD26" s="135">
        <f>IF(BB26=2,G26,0)</f>
        <v>0</v>
      </c>
      <c r="BE26" s="135">
        <f>IF(BB26=3,G26,0)</f>
        <v>0</v>
      </c>
      <c r="BF26" s="135">
        <f>IF(BB26=4,G26,0)</f>
        <v>0</v>
      </c>
      <c r="BG26" s="135">
        <f>IF(BB26=5,G26,0)</f>
        <v>0</v>
      </c>
    </row>
    <row r="27" spans="1:59" ht="12.75">
      <c r="A27" s="163">
        <v>20</v>
      </c>
      <c r="B27" s="164" t="s">
        <v>113</v>
      </c>
      <c r="C27" s="165" t="s">
        <v>114</v>
      </c>
      <c r="D27" s="166" t="s">
        <v>80</v>
      </c>
      <c r="E27" s="167">
        <v>2</v>
      </c>
      <c r="F27" s="167">
        <v>0</v>
      </c>
      <c r="G27" s="168">
        <f>E27*F27</f>
        <v>0</v>
      </c>
      <c r="H27" s="169">
        <v>0</v>
      </c>
      <c r="I27" s="169">
        <f>E27*H27</f>
        <v>0</v>
      </c>
      <c r="J27" s="169">
        <v>0</v>
      </c>
      <c r="K27" s="169">
        <f>E27*J27</f>
        <v>0</v>
      </c>
      <c r="Q27" s="162">
        <v>2</v>
      </c>
      <c r="AA27" s="135">
        <v>12</v>
      </c>
      <c r="AB27" s="135">
        <v>0</v>
      </c>
      <c r="AC27" s="135">
        <v>20</v>
      </c>
      <c r="BB27" s="135">
        <v>4</v>
      </c>
      <c r="BC27" s="135">
        <f>IF(BB27=1,G27,0)</f>
        <v>0</v>
      </c>
      <c r="BD27" s="135">
        <f>IF(BB27=2,G27,0)</f>
        <v>0</v>
      </c>
      <c r="BE27" s="135">
        <f>IF(BB27=3,G27,0)</f>
        <v>0</v>
      </c>
      <c r="BF27" s="135">
        <f>IF(BB27=4,G27,0)</f>
        <v>0</v>
      </c>
      <c r="BG27" s="135">
        <f>IF(BB27=5,G27,0)</f>
        <v>0</v>
      </c>
    </row>
    <row r="28" spans="1:59" ht="12.75">
      <c r="A28" s="163">
        <v>21</v>
      </c>
      <c r="B28" s="164" t="s">
        <v>115</v>
      </c>
      <c r="C28" s="165" t="s">
        <v>116</v>
      </c>
      <c r="D28" s="166" t="s">
        <v>80</v>
      </c>
      <c r="E28" s="167">
        <v>1</v>
      </c>
      <c r="F28" s="167">
        <v>0</v>
      </c>
      <c r="G28" s="168">
        <f>E28*F28</f>
        <v>0</v>
      </c>
      <c r="H28" s="169">
        <v>0</v>
      </c>
      <c r="I28" s="169">
        <f>E28*H28</f>
        <v>0</v>
      </c>
      <c r="J28" s="169">
        <v>0</v>
      </c>
      <c r="K28" s="169">
        <f>E28*J28</f>
        <v>0</v>
      </c>
      <c r="Q28" s="162">
        <v>2</v>
      </c>
      <c r="AA28" s="135">
        <v>12</v>
      </c>
      <c r="AB28" s="135">
        <v>0</v>
      </c>
      <c r="AC28" s="135">
        <v>21</v>
      </c>
      <c r="BB28" s="135">
        <v>4</v>
      </c>
      <c r="BC28" s="135">
        <f>IF(BB28=1,G28,0)</f>
        <v>0</v>
      </c>
      <c r="BD28" s="135">
        <f>IF(BB28=2,G28,0)</f>
        <v>0</v>
      </c>
      <c r="BE28" s="135">
        <f>IF(BB28=3,G28,0)</f>
        <v>0</v>
      </c>
      <c r="BF28" s="135">
        <f>IF(BB28=4,G28,0)</f>
        <v>0</v>
      </c>
      <c r="BG28" s="135">
        <f>IF(BB28=5,G28,0)</f>
        <v>0</v>
      </c>
    </row>
    <row r="29" spans="1:59" ht="12.75">
      <c r="A29" s="163">
        <v>22</v>
      </c>
      <c r="B29" s="164" t="s">
        <v>117</v>
      </c>
      <c r="C29" s="165" t="s">
        <v>118</v>
      </c>
      <c r="D29" s="166" t="s">
        <v>80</v>
      </c>
      <c r="E29" s="167">
        <v>3</v>
      </c>
      <c r="F29" s="167">
        <v>0</v>
      </c>
      <c r="G29" s="168">
        <f>E29*F29</f>
        <v>0</v>
      </c>
      <c r="H29" s="169">
        <v>0</v>
      </c>
      <c r="I29" s="169">
        <f>E29*H29</f>
        <v>0</v>
      </c>
      <c r="J29" s="169">
        <v>0</v>
      </c>
      <c r="K29" s="169">
        <f>E29*J29</f>
        <v>0</v>
      </c>
      <c r="Q29" s="162">
        <v>2</v>
      </c>
      <c r="AA29" s="135">
        <v>12</v>
      </c>
      <c r="AB29" s="135">
        <v>0</v>
      </c>
      <c r="AC29" s="135">
        <v>22</v>
      </c>
      <c r="BB29" s="135">
        <v>4</v>
      </c>
      <c r="BC29" s="135">
        <f>IF(BB29=1,G29,0)</f>
        <v>0</v>
      </c>
      <c r="BD29" s="135">
        <f>IF(BB29=2,G29,0)</f>
        <v>0</v>
      </c>
      <c r="BE29" s="135">
        <f>IF(BB29=3,G29,0)</f>
        <v>0</v>
      </c>
      <c r="BF29" s="135">
        <f>IF(BB29=4,G29,0)</f>
        <v>0</v>
      </c>
      <c r="BG29" s="135">
        <f>IF(BB29=5,G29,0)</f>
        <v>0</v>
      </c>
    </row>
    <row r="30" spans="1:59" ht="12.75">
      <c r="A30" s="163">
        <v>23</v>
      </c>
      <c r="B30" s="164" t="s">
        <v>119</v>
      </c>
      <c r="C30" s="165" t="s">
        <v>120</v>
      </c>
      <c r="D30" s="166" t="s">
        <v>80</v>
      </c>
      <c r="E30" s="167">
        <v>2</v>
      </c>
      <c r="F30" s="167">
        <v>0</v>
      </c>
      <c r="G30" s="168">
        <f>E30*F30</f>
        <v>0</v>
      </c>
      <c r="H30" s="169">
        <v>0</v>
      </c>
      <c r="I30" s="169">
        <f>E30*H30</f>
        <v>0</v>
      </c>
      <c r="J30" s="169">
        <v>0</v>
      </c>
      <c r="K30" s="169">
        <f>E30*J30</f>
        <v>0</v>
      </c>
      <c r="Q30" s="162">
        <v>2</v>
      </c>
      <c r="AA30" s="135">
        <v>12</v>
      </c>
      <c r="AB30" s="135">
        <v>0</v>
      </c>
      <c r="AC30" s="135">
        <v>23</v>
      </c>
      <c r="BB30" s="135">
        <v>4</v>
      </c>
      <c r="BC30" s="135">
        <f>IF(BB30=1,G30,0)</f>
        <v>0</v>
      </c>
      <c r="BD30" s="135">
        <f>IF(BB30=2,G30,0)</f>
        <v>0</v>
      </c>
      <c r="BE30" s="135">
        <f>IF(BB30=3,G30,0)</f>
        <v>0</v>
      </c>
      <c r="BF30" s="135">
        <f>IF(BB30=4,G30,0)</f>
        <v>0</v>
      </c>
      <c r="BG30" s="135">
        <f>IF(BB30=5,G30,0)</f>
        <v>0</v>
      </c>
    </row>
    <row r="31" spans="1:59" ht="12.75">
      <c r="A31" s="163">
        <v>24</v>
      </c>
      <c r="B31" s="164" t="s">
        <v>121</v>
      </c>
      <c r="C31" s="165" t="s">
        <v>122</v>
      </c>
      <c r="D31" s="166" t="s">
        <v>75</v>
      </c>
      <c r="E31" s="167">
        <v>1</v>
      </c>
      <c r="F31" s="167">
        <v>0</v>
      </c>
      <c r="G31" s="168">
        <f>E31*F31</f>
        <v>0</v>
      </c>
      <c r="H31" s="169">
        <v>0</v>
      </c>
      <c r="I31" s="169">
        <f>E31*H31</f>
        <v>0</v>
      </c>
      <c r="J31" s="169">
        <v>0</v>
      </c>
      <c r="K31" s="169">
        <f>E31*J31</f>
        <v>0</v>
      </c>
      <c r="Q31" s="162">
        <v>2</v>
      </c>
      <c r="AA31" s="135">
        <v>12</v>
      </c>
      <c r="AB31" s="135">
        <v>0</v>
      </c>
      <c r="AC31" s="135">
        <v>24</v>
      </c>
      <c r="BB31" s="135">
        <v>4</v>
      </c>
      <c r="BC31" s="135">
        <f>IF(BB31=1,G31,0)</f>
        <v>0</v>
      </c>
      <c r="BD31" s="135">
        <f>IF(BB31=2,G31,0)</f>
        <v>0</v>
      </c>
      <c r="BE31" s="135">
        <f>IF(BB31=3,G31,0)</f>
        <v>0</v>
      </c>
      <c r="BF31" s="135">
        <f>IF(BB31=4,G31,0)</f>
        <v>0</v>
      </c>
      <c r="BG31" s="135">
        <f>IF(BB31=5,G31,0)</f>
        <v>0</v>
      </c>
    </row>
    <row r="32" spans="1:59" ht="12.75">
      <c r="A32" s="163">
        <v>25</v>
      </c>
      <c r="B32" s="164" t="s">
        <v>123</v>
      </c>
      <c r="C32" s="165" t="s">
        <v>124</v>
      </c>
      <c r="D32" s="166" t="s">
        <v>80</v>
      </c>
      <c r="E32" s="167">
        <v>2</v>
      </c>
      <c r="F32" s="167">
        <v>0</v>
      </c>
      <c r="G32" s="168">
        <f>E32*F32</f>
        <v>0</v>
      </c>
      <c r="H32" s="169">
        <v>0</v>
      </c>
      <c r="I32" s="169">
        <f>E32*H32</f>
        <v>0</v>
      </c>
      <c r="J32" s="169">
        <v>0</v>
      </c>
      <c r="K32" s="169">
        <f>E32*J32</f>
        <v>0</v>
      </c>
      <c r="Q32" s="162">
        <v>2</v>
      </c>
      <c r="AA32" s="135">
        <v>12</v>
      </c>
      <c r="AB32" s="135">
        <v>0</v>
      </c>
      <c r="AC32" s="135">
        <v>25</v>
      </c>
      <c r="BB32" s="135">
        <v>4</v>
      </c>
      <c r="BC32" s="135">
        <f>IF(BB32=1,G32,0)</f>
        <v>0</v>
      </c>
      <c r="BD32" s="135">
        <f>IF(BB32=2,G32,0)</f>
        <v>0</v>
      </c>
      <c r="BE32" s="135">
        <f>IF(BB32=3,G32,0)</f>
        <v>0</v>
      </c>
      <c r="BF32" s="135">
        <f>IF(BB32=4,G32,0)</f>
        <v>0</v>
      </c>
      <c r="BG32" s="135">
        <f>IF(BB32=5,G32,0)</f>
        <v>0</v>
      </c>
    </row>
    <row r="33" spans="1:59" ht="25.5">
      <c r="A33" s="163">
        <v>26</v>
      </c>
      <c r="B33" s="164" t="s">
        <v>125</v>
      </c>
      <c r="C33" s="165" t="s">
        <v>126</v>
      </c>
      <c r="D33" s="166" t="s">
        <v>75</v>
      </c>
      <c r="E33" s="167">
        <v>1</v>
      </c>
      <c r="F33" s="167">
        <v>0</v>
      </c>
      <c r="G33" s="168">
        <f>E33*F33</f>
        <v>0</v>
      </c>
      <c r="H33" s="169">
        <v>0</v>
      </c>
      <c r="I33" s="169">
        <f>E33*H33</f>
        <v>0</v>
      </c>
      <c r="J33" s="169">
        <v>0</v>
      </c>
      <c r="K33" s="169">
        <f>E33*J33</f>
        <v>0</v>
      </c>
      <c r="Q33" s="162">
        <v>2</v>
      </c>
      <c r="AA33" s="135">
        <v>12</v>
      </c>
      <c r="AB33" s="135">
        <v>0</v>
      </c>
      <c r="AC33" s="135">
        <v>26</v>
      </c>
      <c r="BB33" s="135">
        <v>4</v>
      </c>
      <c r="BC33" s="135">
        <f>IF(BB33=1,G33,0)</f>
        <v>0</v>
      </c>
      <c r="BD33" s="135">
        <f>IF(BB33=2,G33,0)</f>
        <v>0</v>
      </c>
      <c r="BE33" s="135">
        <f>IF(BB33=3,G33,0)</f>
        <v>0</v>
      </c>
      <c r="BF33" s="135">
        <f>IF(BB33=4,G33,0)</f>
        <v>0</v>
      </c>
      <c r="BG33" s="135">
        <f>IF(BB33=5,G33,0)</f>
        <v>0</v>
      </c>
    </row>
    <row r="34" spans="1:59" ht="25.5">
      <c r="A34" s="163">
        <v>27</v>
      </c>
      <c r="B34" s="164" t="s">
        <v>127</v>
      </c>
      <c r="C34" s="165" t="s">
        <v>126</v>
      </c>
      <c r="D34" s="166" t="s">
        <v>75</v>
      </c>
      <c r="E34" s="167">
        <v>1</v>
      </c>
      <c r="F34" s="167">
        <v>0</v>
      </c>
      <c r="G34" s="168">
        <f>E34*F34</f>
        <v>0</v>
      </c>
      <c r="H34" s="169">
        <v>0</v>
      </c>
      <c r="I34" s="169">
        <f>E34*H34</f>
        <v>0</v>
      </c>
      <c r="J34" s="169">
        <v>0</v>
      </c>
      <c r="K34" s="169">
        <f>E34*J34</f>
        <v>0</v>
      </c>
      <c r="Q34" s="162">
        <v>2</v>
      </c>
      <c r="AA34" s="135">
        <v>12</v>
      </c>
      <c r="AB34" s="135">
        <v>0</v>
      </c>
      <c r="AC34" s="135">
        <v>27</v>
      </c>
      <c r="BB34" s="135">
        <v>4</v>
      </c>
      <c r="BC34" s="135">
        <f>IF(BB34=1,G34,0)</f>
        <v>0</v>
      </c>
      <c r="BD34" s="135">
        <f>IF(BB34=2,G34,0)</f>
        <v>0</v>
      </c>
      <c r="BE34" s="135">
        <f>IF(BB34=3,G34,0)</f>
        <v>0</v>
      </c>
      <c r="BF34" s="135">
        <f>IF(BB34=4,G34,0)</f>
        <v>0</v>
      </c>
      <c r="BG34" s="135">
        <f>IF(BB34=5,G34,0)</f>
        <v>0</v>
      </c>
    </row>
    <row r="35" spans="1:59" ht="12.75">
      <c r="A35" s="163">
        <v>28</v>
      </c>
      <c r="B35" s="164" t="s">
        <v>128</v>
      </c>
      <c r="C35" s="165" t="s">
        <v>129</v>
      </c>
      <c r="D35" s="166" t="s">
        <v>75</v>
      </c>
      <c r="E35" s="167">
        <v>1</v>
      </c>
      <c r="F35" s="167">
        <v>0</v>
      </c>
      <c r="G35" s="168">
        <f>E35*F35</f>
        <v>0</v>
      </c>
      <c r="H35" s="169">
        <v>0</v>
      </c>
      <c r="I35" s="169">
        <f>E35*H35</f>
        <v>0</v>
      </c>
      <c r="J35" s="169">
        <v>0</v>
      </c>
      <c r="K35" s="169">
        <f>E35*J35</f>
        <v>0</v>
      </c>
      <c r="Q35" s="162">
        <v>2</v>
      </c>
      <c r="AA35" s="135">
        <v>12</v>
      </c>
      <c r="AB35" s="135">
        <v>0</v>
      </c>
      <c r="AC35" s="135">
        <v>28</v>
      </c>
      <c r="BB35" s="135">
        <v>4</v>
      </c>
      <c r="BC35" s="135">
        <f>IF(BB35=1,G35,0)</f>
        <v>0</v>
      </c>
      <c r="BD35" s="135">
        <f>IF(BB35=2,G35,0)</f>
        <v>0</v>
      </c>
      <c r="BE35" s="135">
        <f>IF(BB35=3,G35,0)</f>
        <v>0</v>
      </c>
      <c r="BF35" s="135">
        <f>IF(BB35=4,G35,0)</f>
        <v>0</v>
      </c>
      <c r="BG35" s="135">
        <f>IF(BB35=5,G35,0)</f>
        <v>0</v>
      </c>
    </row>
    <row r="36" spans="1:59" ht="12.75">
      <c r="A36" s="163">
        <v>29</v>
      </c>
      <c r="B36" s="164" t="s">
        <v>130</v>
      </c>
      <c r="C36" s="165" t="s">
        <v>131</v>
      </c>
      <c r="D36" s="166" t="s">
        <v>75</v>
      </c>
      <c r="E36" s="167">
        <v>1</v>
      </c>
      <c r="F36" s="167">
        <v>0</v>
      </c>
      <c r="G36" s="168">
        <f>E36*F36</f>
        <v>0</v>
      </c>
      <c r="H36" s="169">
        <v>0</v>
      </c>
      <c r="I36" s="169">
        <f>E36*H36</f>
        <v>0</v>
      </c>
      <c r="J36" s="169">
        <v>0</v>
      </c>
      <c r="K36" s="169">
        <f>E36*J36</f>
        <v>0</v>
      </c>
      <c r="Q36" s="162">
        <v>2</v>
      </c>
      <c r="AA36" s="135">
        <v>12</v>
      </c>
      <c r="AB36" s="135">
        <v>0</v>
      </c>
      <c r="AC36" s="135">
        <v>29</v>
      </c>
      <c r="BB36" s="135">
        <v>4</v>
      </c>
      <c r="BC36" s="135">
        <f>IF(BB36=1,G36,0)</f>
        <v>0</v>
      </c>
      <c r="BD36" s="135">
        <f>IF(BB36=2,G36,0)</f>
        <v>0</v>
      </c>
      <c r="BE36" s="135">
        <f>IF(BB36=3,G36,0)</f>
        <v>0</v>
      </c>
      <c r="BF36" s="135">
        <f>IF(BB36=4,G36,0)</f>
        <v>0</v>
      </c>
      <c r="BG36" s="135">
        <f>IF(BB36=5,G36,0)</f>
        <v>0</v>
      </c>
    </row>
    <row r="37" spans="1:59" ht="25.5">
      <c r="A37" s="163">
        <v>30</v>
      </c>
      <c r="B37" s="164" t="s">
        <v>132</v>
      </c>
      <c r="C37" s="165" t="s">
        <v>133</v>
      </c>
      <c r="D37" s="166" t="s">
        <v>75</v>
      </c>
      <c r="E37" s="167">
        <v>1</v>
      </c>
      <c r="F37" s="167">
        <v>0</v>
      </c>
      <c r="G37" s="168">
        <f>E37*F37</f>
        <v>0</v>
      </c>
      <c r="H37" s="169">
        <v>0</v>
      </c>
      <c r="I37" s="169">
        <f>E37*H37</f>
        <v>0</v>
      </c>
      <c r="J37" s="169">
        <v>0</v>
      </c>
      <c r="K37" s="169">
        <f>E37*J37</f>
        <v>0</v>
      </c>
      <c r="Q37" s="162">
        <v>2</v>
      </c>
      <c r="AA37" s="135">
        <v>12</v>
      </c>
      <c r="AB37" s="135">
        <v>0</v>
      </c>
      <c r="AC37" s="135">
        <v>30</v>
      </c>
      <c r="BB37" s="135">
        <v>4</v>
      </c>
      <c r="BC37" s="135">
        <f>IF(BB37=1,G37,0)</f>
        <v>0</v>
      </c>
      <c r="BD37" s="135">
        <f>IF(BB37=2,G37,0)</f>
        <v>0</v>
      </c>
      <c r="BE37" s="135">
        <f>IF(BB37=3,G37,0)</f>
        <v>0</v>
      </c>
      <c r="BF37" s="135">
        <f>IF(BB37=4,G37,0)</f>
        <v>0</v>
      </c>
      <c r="BG37" s="135">
        <f>IF(BB37=5,G37,0)</f>
        <v>0</v>
      </c>
    </row>
    <row r="38" spans="1:59" ht="25.5">
      <c r="A38" s="163">
        <v>31</v>
      </c>
      <c r="B38" s="164" t="s">
        <v>134</v>
      </c>
      <c r="C38" s="165" t="s">
        <v>135</v>
      </c>
      <c r="D38" s="166" t="s">
        <v>80</v>
      </c>
      <c r="E38" s="167">
        <v>1</v>
      </c>
      <c r="F38" s="167">
        <v>0</v>
      </c>
      <c r="G38" s="168">
        <f>E38*F38</f>
        <v>0</v>
      </c>
      <c r="H38" s="169">
        <v>0</v>
      </c>
      <c r="I38" s="169">
        <f>E38*H38</f>
        <v>0</v>
      </c>
      <c r="J38" s="169">
        <v>0</v>
      </c>
      <c r="K38" s="169">
        <f>E38*J38</f>
        <v>0</v>
      </c>
      <c r="Q38" s="162">
        <v>2</v>
      </c>
      <c r="AA38" s="135">
        <v>12</v>
      </c>
      <c r="AB38" s="135">
        <v>0</v>
      </c>
      <c r="AC38" s="135">
        <v>31</v>
      </c>
      <c r="BB38" s="135">
        <v>4</v>
      </c>
      <c r="BC38" s="135">
        <f>IF(BB38=1,G38,0)</f>
        <v>0</v>
      </c>
      <c r="BD38" s="135">
        <f>IF(BB38=2,G38,0)</f>
        <v>0</v>
      </c>
      <c r="BE38" s="135">
        <f>IF(BB38=3,G38,0)</f>
        <v>0</v>
      </c>
      <c r="BF38" s="135">
        <f>IF(BB38=4,G38,0)</f>
        <v>0</v>
      </c>
      <c r="BG38" s="135">
        <f>IF(BB38=5,G38,0)</f>
        <v>0</v>
      </c>
    </row>
    <row r="39" spans="1:59" ht="12.75">
      <c r="A39" s="163">
        <v>32</v>
      </c>
      <c r="B39" s="164" t="s">
        <v>136</v>
      </c>
      <c r="C39" s="165" t="s">
        <v>137</v>
      </c>
      <c r="D39" s="166" t="s">
        <v>80</v>
      </c>
      <c r="E39" s="167">
        <v>4</v>
      </c>
      <c r="F39" s="167">
        <v>0</v>
      </c>
      <c r="G39" s="168">
        <f>E39*F39</f>
        <v>0</v>
      </c>
      <c r="H39" s="169">
        <v>0</v>
      </c>
      <c r="I39" s="169">
        <f>E39*H39</f>
        <v>0</v>
      </c>
      <c r="J39" s="169">
        <v>0</v>
      </c>
      <c r="K39" s="169">
        <f>E39*J39</f>
        <v>0</v>
      </c>
      <c r="Q39" s="162">
        <v>2</v>
      </c>
      <c r="AA39" s="135">
        <v>12</v>
      </c>
      <c r="AB39" s="135">
        <v>0</v>
      </c>
      <c r="AC39" s="135">
        <v>32</v>
      </c>
      <c r="BB39" s="135">
        <v>4</v>
      </c>
      <c r="BC39" s="135">
        <f>IF(BB39=1,G39,0)</f>
        <v>0</v>
      </c>
      <c r="BD39" s="135">
        <f>IF(BB39=2,G39,0)</f>
        <v>0</v>
      </c>
      <c r="BE39" s="135">
        <f>IF(BB39=3,G39,0)</f>
        <v>0</v>
      </c>
      <c r="BF39" s="135">
        <f>IF(BB39=4,G39,0)</f>
        <v>0</v>
      </c>
      <c r="BG39" s="135">
        <f>IF(BB39=5,G39,0)</f>
        <v>0</v>
      </c>
    </row>
    <row r="40" spans="1:59" ht="25.5">
      <c r="A40" s="163">
        <v>33</v>
      </c>
      <c r="B40" s="164" t="s">
        <v>138</v>
      </c>
      <c r="C40" s="165" t="s">
        <v>139</v>
      </c>
      <c r="D40" s="166" t="s">
        <v>80</v>
      </c>
      <c r="E40" s="167">
        <v>1</v>
      </c>
      <c r="F40" s="167">
        <v>0</v>
      </c>
      <c r="G40" s="168">
        <f>E40*F40</f>
        <v>0</v>
      </c>
      <c r="H40" s="169">
        <v>0</v>
      </c>
      <c r="I40" s="169">
        <f>E40*H40</f>
        <v>0</v>
      </c>
      <c r="J40" s="169">
        <v>0</v>
      </c>
      <c r="K40" s="169">
        <f>E40*J40</f>
        <v>0</v>
      </c>
      <c r="Q40" s="162">
        <v>2</v>
      </c>
      <c r="AA40" s="135">
        <v>12</v>
      </c>
      <c r="AB40" s="135">
        <v>0</v>
      </c>
      <c r="AC40" s="135">
        <v>33</v>
      </c>
      <c r="BB40" s="135">
        <v>4</v>
      </c>
      <c r="BC40" s="135">
        <f>IF(BB40=1,G40,0)</f>
        <v>0</v>
      </c>
      <c r="BD40" s="135">
        <f>IF(BB40=2,G40,0)</f>
        <v>0</v>
      </c>
      <c r="BE40" s="135">
        <f>IF(BB40=3,G40,0)</f>
        <v>0</v>
      </c>
      <c r="BF40" s="135">
        <f>IF(BB40=4,G40,0)</f>
        <v>0</v>
      </c>
      <c r="BG40" s="135">
        <f>IF(BB40=5,G40,0)</f>
        <v>0</v>
      </c>
    </row>
    <row r="41" spans="1:59" ht="12.75">
      <c r="A41" s="163">
        <v>34</v>
      </c>
      <c r="B41" s="164" t="s">
        <v>140</v>
      </c>
      <c r="C41" s="165" t="s">
        <v>141</v>
      </c>
      <c r="D41" s="166" t="s">
        <v>80</v>
      </c>
      <c r="E41" s="167">
        <v>1</v>
      </c>
      <c r="F41" s="167">
        <v>0</v>
      </c>
      <c r="G41" s="168">
        <f>E41*F41</f>
        <v>0</v>
      </c>
      <c r="H41" s="169">
        <v>0</v>
      </c>
      <c r="I41" s="169">
        <f>E41*H41</f>
        <v>0</v>
      </c>
      <c r="J41" s="169">
        <v>0</v>
      </c>
      <c r="K41" s="169">
        <f>E41*J41</f>
        <v>0</v>
      </c>
      <c r="Q41" s="162">
        <v>2</v>
      </c>
      <c r="AA41" s="135">
        <v>12</v>
      </c>
      <c r="AB41" s="135">
        <v>0</v>
      </c>
      <c r="AC41" s="135">
        <v>34</v>
      </c>
      <c r="BB41" s="135">
        <v>4</v>
      </c>
      <c r="BC41" s="135">
        <f>IF(BB41=1,G41,0)</f>
        <v>0</v>
      </c>
      <c r="BD41" s="135">
        <f>IF(BB41=2,G41,0)</f>
        <v>0</v>
      </c>
      <c r="BE41" s="135">
        <f>IF(BB41=3,G41,0)</f>
        <v>0</v>
      </c>
      <c r="BF41" s="135">
        <f>IF(BB41=4,G41,0)</f>
        <v>0</v>
      </c>
      <c r="BG41" s="135">
        <f>IF(BB41=5,G41,0)</f>
        <v>0</v>
      </c>
    </row>
    <row r="42" spans="1:59" ht="12.75">
      <c r="A42" s="163">
        <v>35</v>
      </c>
      <c r="B42" s="164" t="s">
        <v>142</v>
      </c>
      <c r="C42" s="165" t="s">
        <v>110</v>
      </c>
      <c r="D42" s="166" t="s">
        <v>75</v>
      </c>
      <c r="E42" s="167">
        <v>1</v>
      </c>
      <c r="F42" s="167">
        <v>0</v>
      </c>
      <c r="G42" s="168">
        <f>E42*F42</f>
        <v>0</v>
      </c>
      <c r="H42" s="169">
        <v>0</v>
      </c>
      <c r="I42" s="169">
        <f>E42*H42</f>
        <v>0</v>
      </c>
      <c r="J42" s="169">
        <v>0</v>
      </c>
      <c r="K42" s="169">
        <f>E42*J42</f>
        <v>0</v>
      </c>
      <c r="Q42" s="162">
        <v>2</v>
      </c>
      <c r="AA42" s="135">
        <v>12</v>
      </c>
      <c r="AB42" s="135">
        <v>0</v>
      </c>
      <c r="AC42" s="135">
        <v>35</v>
      </c>
      <c r="BB42" s="135">
        <v>4</v>
      </c>
      <c r="BC42" s="135">
        <f>IF(BB42=1,G42,0)</f>
        <v>0</v>
      </c>
      <c r="BD42" s="135">
        <f>IF(BB42=2,G42,0)</f>
        <v>0</v>
      </c>
      <c r="BE42" s="135">
        <f>IF(BB42=3,G42,0)</f>
        <v>0</v>
      </c>
      <c r="BF42" s="135">
        <f>IF(BB42=4,G42,0)</f>
        <v>0</v>
      </c>
      <c r="BG42" s="135">
        <f>IF(BB42=5,G42,0)</f>
        <v>0</v>
      </c>
    </row>
    <row r="43" spans="1:59" ht="12.75">
      <c r="A43" s="163">
        <v>36</v>
      </c>
      <c r="B43" s="164" t="s">
        <v>143</v>
      </c>
      <c r="C43" s="165" t="s">
        <v>108</v>
      </c>
      <c r="D43" s="166" t="s">
        <v>75</v>
      </c>
      <c r="E43" s="167">
        <v>1</v>
      </c>
      <c r="F43" s="167">
        <v>0</v>
      </c>
      <c r="G43" s="168">
        <f>E43*F43</f>
        <v>0</v>
      </c>
      <c r="H43" s="169">
        <v>0</v>
      </c>
      <c r="I43" s="169">
        <f>E43*H43</f>
        <v>0</v>
      </c>
      <c r="J43" s="169">
        <v>0</v>
      </c>
      <c r="K43" s="169">
        <f>E43*J43</f>
        <v>0</v>
      </c>
      <c r="Q43" s="162">
        <v>2</v>
      </c>
      <c r="AA43" s="135">
        <v>12</v>
      </c>
      <c r="AB43" s="135">
        <v>0</v>
      </c>
      <c r="AC43" s="135">
        <v>36</v>
      </c>
      <c r="BB43" s="135">
        <v>4</v>
      </c>
      <c r="BC43" s="135">
        <f>IF(BB43=1,G43,0)</f>
        <v>0</v>
      </c>
      <c r="BD43" s="135">
        <f>IF(BB43=2,G43,0)</f>
        <v>0</v>
      </c>
      <c r="BE43" s="135">
        <f>IF(BB43=3,G43,0)</f>
        <v>0</v>
      </c>
      <c r="BF43" s="135">
        <f>IF(BB43=4,G43,0)</f>
        <v>0</v>
      </c>
      <c r="BG43" s="135">
        <f>IF(BB43=5,G43,0)</f>
        <v>0</v>
      </c>
    </row>
    <row r="44" spans="1:59" ht="12.75">
      <c r="A44" s="163">
        <v>37</v>
      </c>
      <c r="B44" s="164" t="s">
        <v>144</v>
      </c>
      <c r="C44" s="165" t="s">
        <v>145</v>
      </c>
      <c r="D44" s="166" t="s">
        <v>75</v>
      </c>
      <c r="E44" s="167">
        <v>1</v>
      </c>
      <c r="F44" s="167">
        <v>0</v>
      </c>
      <c r="G44" s="168">
        <f>E44*F44</f>
        <v>0</v>
      </c>
      <c r="H44" s="169">
        <v>0</v>
      </c>
      <c r="I44" s="169">
        <f>E44*H44</f>
        <v>0</v>
      </c>
      <c r="J44" s="169">
        <v>0</v>
      </c>
      <c r="K44" s="169">
        <f>E44*J44</f>
        <v>0</v>
      </c>
      <c r="Q44" s="162">
        <v>2</v>
      </c>
      <c r="AA44" s="135">
        <v>12</v>
      </c>
      <c r="AB44" s="135">
        <v>0</v>
      </c>
      <c r="AC44" s="135">
        <v>37</v>
      </c>
      <c r="BB44" s="135">
        <v>4</v>
      </c>
      <c r="BC44" s="135">
        <f>IF(BB44=1,G44,0)</f>
        <v>0</v>
      </c>
      <c r="BD44" s="135">
        <f>IF(BB44=2,G44,0)</f>
        <v>0</v>
      </c>
      <c r="BE44" s="135">
        <f>IF(BB44=3,G44,0)</f>
        <v>0</v>
      </c>
      <c r="BF44" s="135">
        <f>IF(BB44=4,G44,0)</f>
        <v>0</v>
      </c>
      <c r="BG44" s="135">
        <f>IF(BB44=5,G44,0)</f>
        <v>0</v>
      </c>
    </row>
    <row r="45" spans="1:59" ht="12.75">
      <c r="A45" s="163">
        <v>38</v>
      </c>
      <c r="B45" s="164" t="s">
        <v>146</v>
      </c>
      <c r="C45" s="165" t="s">
        <v>147</v>
      </c>
      <c r="D45" s="166" t="s">
        <v>75</v>
      </c>
      <c r="E45" s="167">
        <v>1</v>
      </c>
      <c r="F45" s="167">
        <v>0</v>
      </c>
      <c r="G45" s="168">
        <f>E45*F45</f>
        <v>0</v>
      </c>
      <c r="H45" s="169">
        <v>0</v>
      </c>
      <c r="I45" s="169">
        <f>E45*H45</f>
        <v>0</v>
      </c>
      <c r="J45" s="169">
        <v>0</v>
      </c>
      <c r="K45" s="169">
        <f>E45*J45</f>
        <v>0</v>
      </c>
      <c r="Q45" s="162">
        <v>2</v>
      </c>
      <c r="AA45" s="135">
        <v>12</v>
      </c>
      <c r="AB45" s="135">
        <v>0</v>
      </c>
      <c r="AC45" s="135">
        <v>38</v>
      </c>
      <c r="BB45" s="135">
        <v>4</v>
      </c>
      <c r="BC45" s="135">
        <f>IF(BB45=1,G45,0)</f>
        <v>0</v>
      </c>
      <c r="BD45" s="135">
        <f>IF(BB45=2,G45,0)</f>
        <v>0</v>
      </c>
      <c r="BE45" s="135">
        <f>IF(BB45=3,G45,0)</f>
        <v>0</v>
      </c>
      <c r="BF45" s="135">
        <f>IF(BB45=4,G45,0)</f>
        <v>0</v>
      </c>
      <c r="BG45" s="135">
        <f>IF(BB45=5,G45,0)</f>
        <v>0</v>
      </c>
    </row>
    <row r="46" spans="1:59" ht="12.75">
      <c r="A46" s="163">
        <v>39</v>
      </c>
      <c r="B46" s="164" t="s">
        <v>148</v>
      </c>
      <c r="C46" s="165" t="s">
        <v>149</v>
      </c>
      <c r="D46" s="166" t="s">
        <v>75</v>
      </c>
      <c r="E46" s="167">
        <v>1</v>
      </c>
      <c r="F46" s="167">
        <v>0</v>
      </c>
      <c r="G46" s="168">
        <f>E46*F46</f>
        <v>0</v>
      </c>
      <c r="H46" s="169">
        <v>0</v>
      </c>
      <c r="I46" s="169">
        <f>E46*H46</f>
        <v>0</v>
      </c>
      <c r="J46" s="169">
        <v>0</v>
      </c>
      <c r="K46" s="169">
        <f>E46*J46</f>
        <v>0</v>
      </c>
      <c r="Q46" s="162">
        <v>2</v>
      </c>
      <c r="AA46" s="135">
        <v>12</v>
      </c>
      <c r="AB46" s="135">
        <v>0</v>
      </c>
      <c r="AC46" s="135">
        <v>39</v>
      </c>
      <c r="BB46" s="135">
        <v>4</v>
      </c>
      <c r="BC46" s="135">
        <f>IF(BB46=1,G46,0)</f>
        <v>0</v>
      </c>
      <c r="BD46" s="135">
        <f>IF(BB46=2,G46,0)</f>
        <v>0</v>
      </c>
      <c r="BE46" s="135">
        <f>IF(BB46=3,G46,0)</f>
        <v>0</v>
      </c>
      <c r="BF46" s="135">
        <f>IF(BB46=4,G46,0)</f>
        <v>0</v>
      </c>
      <c r="BG46" s="135">
        <f>IF(BB46=5,G46,0)</f>
        <v>0</v>
      </c>
    </row>
    <row r="47" spans="1:59" ht="12.75">
      <c r="A47" s="170"/>
      <c r="B47" s="171" t="s">
        <v>68</v>
      </c>
      <c r="C47" s="172" t="str">
        <f>CONCATENATE(B7," ",C7)</f>
        <v>M27 Montáže audiotechniky</v>
      </c>
      <c r="D47" s="170"/>
      <c r="E47" s="173"/>
      <c r="F47" s="173"/>
      <c r="G47" s="174">
        <f>SUM(G7:G46)</f>
        <v>0</v>
      </c>
      <c r="H47" s="175"/>
      <c r="I47" s="176">
        <f>SUM(I7:I46)</f>
        <v>0</v>
      </c>
      <c r="J47" s="175"/>
      <c r="K47" s="176">
        <f>SUM(K7:K46)</f>
        <v>0</v>
      </c>
      <c r="Q47" s="162">
        <v>4</v>
      </c>
      <c r="BC47" s="177">
        <f>SUM(BC7:BC46)</f>
        <v>0</v>
      </c>
      <c r="BD47" s="177">
        <f>SUM(BD7:BD46)</f>
        <v>0</v>
      </c>
      <c r="BE47" s="177">
        <f>SUM(BE7:BE46)</f>
        <v>0</v>
      </c>
      <c r="BF47" s="177">
        <f>SUM(BF7:BF46)</f>
        <v>0</v>
      </c>
      <c r="BG47" s="177">
        <f>SUM(BG7:BG46)</f>
        <v>0</v>
      </c>
    </row>
    <row r="48" ht="12.75">
      <c r="E48" s="135"/>
    </row>
    <row r="49" ht="12.75">
      <c r="E49" s="135"/>
    </row>
    <row r="50" ht="12.75">
      <c r="E50" s="135"/>
    </row>
    <row r="51" ht="12.75">
      <c r="E51" s="135"/>
    </row>
    <row r="52" ht="12.75">
      <c r="E52" s="135"/>
    </row>
    <row r="53" ht="12.75">
      <c r="E53" s="135"/>
    </row>
    <row r="54" ht="12.75">
      <c r="E54" s="135"/>
    </row>
    <row r="55" ht="12.75">
      <c r="E55" s="135"/>
    </row>
    <row r="56" ht="12.75">
      <c r="E56" s="135"/>
    </row>
    <row r="57" ht="12.75">
      <c r="E57" s="135"/>
    </row>
    <row r="58" ht="12.75">
      <c r="E58" s="135"/>
    </row>
    <row r="59" ht="12.75">
      <c r="E59" s="135"/>
    </row>
    <row r="60" ht="12.75">
      <c r="E60" s="135"/>
    </row>
    <row r="61" ht="12.75">
      <c r="E61" s="135"/>
    </row>
    <row r="62" ht="12.75">
      <c r="E62" s="135"/>
    </row>
    <row r="63" ht="12.75">
      <c r="E63" s="135"/>
    </row>
    <row r="64" ht="12.75">
      <c r="E64" s="135"/>
    </row>
    <row r="65" ht="12.75">
      <c r="E65" s="135"/>
    </row>
    <row r="66" ht="12.75">
      <c r="E66" s="135"/>
    </row>
    <row r="67" ht="12.75">
      <c r="E67" s="135"/>
    </row>
    <row r="68" ht="12.75">
      <c r="E68" s="135"/>
    </row>
    <row r="69" ht="12.75">
      <c r="E69" s="135"/>
    </row>
    <row r="70" ht="12.75">
      <c r="E70" s="135"/>
    </row>
    <row r="71" spans="1:7" ht="12.75">
      <c r="A71" s="178"/>
      <c r="B71" s="178"/>
      <c r="C71" s="178"/>
      <c r="D71" s="178"/>
      <c r="E71" s="178"/>
      <c r="F71" s="178"/>
      <c r="G71" s="178"/>
    </row>
    <row r="72" spans="1:7" ht="12.75">
      <c r="A72" s="178"/>
      <c r="B72" s="178"/>
      <c r="C72" s="178"/>
      <c r="D72" s="178"/>
      <c r="E72" s="178"/>
      <c r="F72" s="178"/>
      <c r="G72" s="178"/>
    </row>
    <row r="73" spans="1:7" ht="12.75">
      <c r="A73" s="178"/>
      <c r="B73" s="178"/>
      <c r="C73" s="178"/>
      <c r="D73" s="178"/>
      <c r="E73" s="178"/>
      <c r="F73" s="178"/>
      <c r="G73" s="178"/>
    </row>
    <row r="74" spans="1:7" ht="12.75">
      <c r="A74" s="178"/>
      <c r="B74" s="178"/>
      <c r="C74" s="178"/>
      <c r="D74" s="178"/>
      <c r="E74" s="178"/>
      <c r="F74" s="178"/>
      <c r="G74" s="178"/>
    </row>
    <row r="75" ht="12.75">
      <c r="E75" s="135"/>
    </row>
    <row r="76" ht="12.75">
      <c r="E76" s="135"/>
    </row>
    <row r="77" ht="12.75">
      <c r="E77" s="135"/>
    </row>
    <row r="78" ht="12.75">
      <c r="E78" s="135"/>
    </row>
    <row r="79" ht="12.75">
      <c r="E79" s="135"/>
    </row>
    <row r="80" ht="12.75">
      <c r="E80" s="135"/>
    </row>
    <row r="81" ht="12.75">
      <c r="E81" s="135"/>
    </row>
    <row r="82" ht="12.75">
      <c r="E82" s="135"/>
    </row>
    <row r="83" ht="12.75">
      <c r="E83" s="135"/>
    </row>
    <row r="84" ht="12.75">
      <c r="E84" s="135"/>
    </row>
    <row r="85" ht="12.75">
      <c r="E85" s="135"/>
    </row>
    <row r="86" ht="12.75">
      <c r="E86" s="135"/>
    </row>
    <row r="87" ht="12.75">
      <c r="E87" s="135"/>
    </row>
    <row r="88" ht="12.75">
      <c r="E88" s="135"/>
    </row>
    <row r="89" ht="12.75">
      <c r="E89" s="135"/>
    </row>
    <row r="90" ht="12.75">
      <c r="E90" s="135"/>
    </row>
    <row r="91" ht="12.75">
      <c r="E91" s="135"/>
    </row>
    <row r="92" ht="12.75">
      <c r="E92" s="135"/>
    </row>
    <row r="93" ht="12.75">
      <c r="E93" s="135"/>
    </row>
    <row r="94" ht="12.75">
      <c r="E94" s="135"/>
    </row>
    <row r="95" ht="12.75">
      <c r="E95" s="135"/>
    </row>
    <row r="96" ht="12.75">
      <c r="E96" s="135"/>
    </row>
    <row r="97" ht="12.75">
      <c r="E97" s="135"/>
    </row>
    <row r="98" ht="12.75">
      <c r="E98" s="135"/>
    </row>
    <row r="99" ht="12.75">
      <c r="E99" s="135"/>
    </row>
    <row r="100" spans="1:2" ht="12.75">
      <c r="A100" s="179"/>
      <c r="B100" s="179"/>
    </row>
    <row r="101" spans="1:7" ht="12.75">
      <c r="A101" s="178"/>
      <c r="B101" s="178"/>
      <c r="C101" s="181"/>
      <c r="D101" s="181"/>
      <c r="E101" s="182"/>
      <c r="F101" s="181"/>
      <c r="G101" s="183"/>
    </row>
    <row r="102" spans="1:7" ht="12.75">
      <c r="A102" s="184"/>
      <c r="B102" s="184"/>
      <c r="C102" s="178"/>
      <c r="D102" s="178"/>
      <c r="E102" s="185"/>
      <c r="F102" s="178"/>
      <c r="G102" s="178"/>
    </row>
    <row r="103" spans="1:7" ht="12.75">
      <c r="A103" s="178"/>
      <c r="B103" s="178"/>
      <c r="C103" s="178"/>
      <c r="D103" s="178"/>
      <c r="E103" s="185"/>
      <c r="F103" s="178"/>
      <c r="G103" s="178"/>
    </row>
    <row r="104" spans="1:7" ht="12.75">
      <c r="A104" s="178"/>
      <c r="B104" s="178"/>
      <c r="C104" s="178"/>
      <c r="D104" s="178"/>
      <c r="E104" s="185"/>
      <c r="F104" s="178"/>
      <c r="G104" s="178"/>
    </row>
    <row r="105" spans="1:7" ht="12.75">
      <c r="A105" s="178"/>
      <c r="B105" s="178"/>
      <c r="C105" s="178"/>
      <c r="D105" s="178"/>
      <c r="E105" s="185"/>
      <c r="F105" s="178"/>
      <c r="G105" s="178"/>
    </row>
    <row r="106" spans="1:7" ht="12.75">
      <c r="A106" s="178"/>
      <c r="B106" s="178"/>
      <c r="C106" s="178"/>
      <c r="D106" s="178"/>
      <c r="E106" s="185"/>
      <c r="F106" s="178"/>
      <c r="G106" s="178"/>
    </row>
    <row r="107" spans="1:7" ht="12.75">
      <c r="A107" s="178"/>
      <c r="B107" s="178"/>
      <c r="C107" s="178"/>
      <c r="D107" s="178"/>
      <c r="E107" s="185"/>
      <c r="F107" s="178"/>
      <c r="G107" s="178"/>
    </row>
    <row r="108" spans="1:7" ht="12.75">
      <c r="A108" s="178"/>
      <c r="B108" s="178"/>
      <c r="C108" s="178"/>
      <c r="D108" s="178"/>
      <c r="E108" s="185"/>
      <c r="F108" s="178"/>
      <c r="G108" s="178"/>
    </row>
    <row r="109" spans="1:7" ht="12.75">
      <c r="A109" s="178"/>
      <c r="B109" s="178"/>
      <c r="C109" s="178"/>
      <c r="D109" s="178"/>
      <c r="E109" s="185"/>
      <c r="F109" s="178"/>
      <c r="G109" s="178"/>
    </row>
    <row r="110" spans="1:7" ht="12.75">
      <c r="A110" s="178"/>
      <c r="B110" s="178"/>
      <c r="C110" s="178"/>
      <c r="D110" s="178"/>
      <c r="E110" s="185"/>
      <c r="F110" s="178"/>
      <c r="G110" s="178"/>
    </row>
    <row r="111" spans="1:7" ht="12.75">
      <c r="A111" s="178"/>
      <c r="B111" s="178"/>
      <c r="C111" s="178"/>
      <c r="D111" s="178"/>
      <c r="E111" s="185"/>
      <c r="F111" s="178"/>
      <c r="G111" s="178"/>
    </row>
    <row r="112" spans="1:7" ht="12.75">
      <c r="A112" s="178"/>
      <c r="B112" s="178"/>
      <c r="C112" s="178"/>
      <c r="D112" s="178"/>
      <c r="E112" s="185"/>
      <c r="F112" s="178"/>
      <c r="G112" s="178"/>
    </row>
    <row r="113" spans="1:7" ht="12.75">
      <c r="A113" s="178"/>
      <c r="B113" s="178"/>
      <c r="C113" s="178"/>
      <c r="D113" s="178"/>
      <c r="E113" s="185"/>
      <c r="F113" s="178"/>
      <c r="G113" s="178"/>
    </row>
    <row r="114" spans="1:7" ht="12.75">
      <c r="A114" s="178"/>
      <c r="B114" s="178"/>
      <c r="C114" s="178"/>
      <c r="D114" s="178"/>
      <c r="E114" s="185"/>
      <c r="F114" s="178"/>
      <c r="G114" s="178"/>
    </row>
  </sheetData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2014-12-16T09:11:33Z</dcterms:created>
  <dcterms:modified xsi:type="dcterms:W3CDTF">2014-12-16T09:12:00Z</dcterms:modified>
  <cp:category/>
  <cp:version/>
  <cp:contentType/>
  <cp:contentStatus/>
</cp:coreProperties>
</file>