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25" windowWidth="15330" windowHeight="3030" tabRatio="907" firstSheet="2" activeTab="2"/>
  </bookViews>
  <sheets>
    <sheet name="Kč + spotřeba" sheetId="1" r:id="rId1"/>
    <sheet name="Podklady k zadávací dokumentaci" sheetId="2" r:id="rId2"/>
    <sheet name="Všechna odběrná místa" sheetId="3" r:id="rId3"/>
  </sheets>
  <definedNames>
    <definedName name="_xlnm.Print_Titles" localSheetId="2">'Všechna odběrná místa'!$4:$7</definedName>
    <definedName name="_xlnm.Print_Area" localSheetId="2">'Všechna odběrná místa'!$A$1:$N$153</definedName>
    <definedName name="p">'Kč + spotřeba'!#REF!</definedName>
    <definedName name="voda">'Kč + spotřeba'!#REF!,'Kč + spotřeba'!#REF!,'Kč + spotřeba'!#REF!</definedName>
  </definedNames>
  <calcPr fullCalcOnLoad="1"/>
</workbook>
</file>

<file path=xl/sharedStrings.xml><?xml version="1.0" encoding="utf-8"?>
<sst xmlns="http://schemas.openxmlformats.org/spreadsheetml/2006/main" count="2086" uniqueCount="416">
  <si>
    <t>plyn</t>
  </si>
  <si>
    <t>el. energie</t>
  </si>
  <si>
    <t>m3</t>
  </si>
  <si>
    <t>kWh</t>
  </si>
  <si>
    <t>Kč</t>
  </si>
  <si>
    <t>spadové vody</t>
  </si>
  <si>
    <t>Ve Lhotce 814/2</t>
  </si>
  <si>
    <t>Písková 830/25</t>
  </si>
  <si>
    <t>Komořanská 121/37</t>
  </si>
  <si>
    <t>Čechtická 758/6</t>
  </si>
  <si>
    <t>Ke Kamýku 686/2</t>
  </si>
  <si>
    <t>Rakovského 3138/2</t>
  </si>
  <si>
    <t>Cílkova 796</t>
  </si>
  <si>
    <t>UT</t>
  </si>
  <si>
    <t>TUV</t>
  </si>
  <si>
    <t>GJ</t>
  </si>
  <si>
    <t>číslo vodoměru</t>
  </si>
  <si>
    <t>vod.-stoč.</t>
  </si>
  <si>
    <t>číslo elměru</t>
  </si>
  <si>
    <t>Hausmannova 3013</t>
  </si>
  <si>
    <t>Hausmannova 3014</t>
  </si>
  <si>
    <t>Platónova 3287</t>
  </si>
  <si>
    <t>Jordana Jovkova</t>
  </si>
  <si>
    <t>El. energie VO</t>
  </si>
  <si>
    <t>Písková 126/27</t>
  </si>
  <si>
    <t>Teplo a TUV</t>
  </si>
  <si>
    <t>Písková 23</t>
  </si>
  <si>
    <t>Podchýšská - PZ</t>
  </si>
  <si>
    <t>UT + TUV</t>
  </si>
  <si>
    <t>Těšíkova 986</t>
  </si>
  <si>
    <t>kotelna</t>
  </si>
  <si>
    <t>pokuta za jalovou el.</t>
  </si>
  <si>
    <t>přičtena k 5/2003!!</t>
  </si>
  <si>
    <t>přičtena k 6/2003!!</t>
  </si>
  <si>
    <t>přičtena k 7/2003!!</t>
  </si>
  <si>
    <t>přičtena k 8/2003</t>
  </si>
  <si>
    <t>El. energie MO</t>
  </si>
  <si>
    <t>K Vltavě</t>
  </si>
  <si>
    <t>Imrychova 984,983</t>
  </si>
  <si>
    <t>U Domu služeb 166/5</t>
  </si>
  <si>
    <t>Písková 126/21</t>
  </si>
  <si>
    <t>K Otočce 1831</t>
  </si>
  <si>
    <t>Na Cikorce 1740</t>
  </si>
  <si>
    <t>Chuchelská 1721/6</t>
  </si>
  <si>
    <t>oprava korekce</t>
  </si>
  <si>
    <t>kadeřnictví</t>
  </si>
  <si>
    <t>T440862</t>
  </si>
  <si>
    <t>K Dolům 216/a</t>
  </si>
  <si>
    <t>Nord Line</t>
  </si>
  <si>
    <t>T496501</t>
  </si>
  <si>
    <t>jednotky</t>
  </si>
  <si>
    <t>Kč celkem</t>
  </si>
  <si>
    <t>dodavatel</t>
  </si>
  <si>
    <r>
      <t>Kč/jednotku/2012</t>
    </r>
    <r>
      <rPr>
        <sz val="26"/>
        <rFont val="Arial CE"/>
        <family val="0"/>
      </rPr>
      <t>*</t>
    </r>
  </si>
  <si>
    <t>PVK</t>
  </si>
  <si>
    <t>PRE</t>
  </si>
  <si>
    <t>PT</t>
  </si>
  <si>
    <t>PP</t>
  </si>
  <si>
    <t>SBO</t>
  </si>
  <si>
    <r>
      <t>údaje za rok 2011</t>
    </r>
    <r>
      <rPr>
        <b/>
        <sz val="10"/>
        <rFont val="Arial CE"/>
        <family val="0"/>
      </rPr>
      <t xml:space="preserve">        Obchodní nám. 25/3</t>
    </r>
  </si>
  <si>
    <t>Objekty ÚMČ / 2012</t>
  </si>
  <si>
    <t>Pražské vodovody a kanalizace a.s.</t>
  </si>
  <si>
    <t>Pražská energetika a.s.</t>
  </si>
  <si>
    <t>Pražská teplárenská a.s.</t>
  </si>
  <si>
    <t>Pražská plynárenská a.s.</t>
  </si>
  <si>
    <t>Správa bytových objektů Praha 12</t>
  </si>
  <si>
    <t xml:space="preserve">Desná, Na Novině </t>
  </si>
  <si>
    <t>v uvedených objektech může výrazně lišit.</t>
  </si>
  <si>
    <t xml:space="preserve">Ceny za jednotku u jednotlivých objektů jsou ovlivněny typem provozu. Z tohoto důvodu se cena za jednotku </t>
  </si>
  <si>
    <t>Městská část Praha 12</t>
  </si>
  <si>
    <t>Praha 12</t>
  </si>
  <si>
    <t>143 00</t>
  </si>
  <si>
    <t>NN</t>
  </si>
  <si>
    <t>C02d</t>
  </si>
  <si>
    <t>K Dolům 216/2a</t>
  </si>
  <si>
    <t>20-25</t>
  </si>
  <si>
    <t>C25d</t>
  </si>
  <si>
    <t>C</t>
  </si>
  <si>
    <t>K Vltavě 2012</t>
  </si>
  <si>
    <t>40-50</t>
  </si>
  <si>
    <t>C45d</t>
  </si>
  <si>
    <t>VT</t>
  </si>
  <si>
    <t>NT</t>
  </si>
  <si>
    <t>TDD 1</t>
  </si>
  <si>
    <t>63-80</t>
  </si>
  <si>
    <t>C01d</t>
  </si>
  <si>
    <t>Písková 158/23</t>
  </si>
  <si>
    <t>80-100</t>
  </si>
  <si>
    <t>50-63</t>
  </si>
  <si>
    <t>Jordana Jovkova 3253/5</t>
  </si>
  <si>
    <t>Podchýšská 109</t>
  </si>
  <si>
    <t>Imrychova 984/27</t>
  </si>
  <si>
    <t>C62d</t>
  </si>
  <si>
    <t>Na Cikorce 1740/2</t>
  </si>
  <si>
    <t>10-16</t>
  </si>
  <si>
    <t>Platónova 3287/26</t>
  </si>
  <si>
    <t>16-20</t>
  </si>
  <si>
    <t>Hausmannova 3013/3</t>
  </si>
  <si>
    <t>Hausmannova 3014/1</t>
  </si>
  <si>
    <t>Cílkova 796/7</t>
  </si>
  <si>
    <t>Číslo místa spotřeby</t>
  </si>
  <si>
    <t>IČ</t>
  </si>
  <si>
    <t>Ulice- č. pop./č.or.</t>
  </si>
  <si>
    <t>PSČ</t>
  </si>
  <si>
    <t>PDS</t>
  </si>
  <si>
    <t>ČEZ</t>
  </si>
  <si>
    <t>Na Novině 261, Desná</t>
  </si>
  <si>
    <t>468 61</t>
  </si>
  <si>
    <t>Adresa odběrného místa</t>
  </si>
  <si>
    <t>Hladina napětí</t>
  </si>
  <si>
    <t>TDD2</t>
  </si>
  <si>
    <t>Údaje roční spotřeby kWh/rok</t>
  </si>
  <si>
    <t>Jméno a příjmení /                obchodní firma a název</t>
  </si>
  <si>
    <t>Město /    Obec</t>
  </si>
  <si>
    <t>Jistič</t>
  </si>
  <si>
    <t>Fáze</t>
  </si>
  <si>
    <t>Typ měření</t>
  </si>
  <si>
    <t>Typ sazby</t>
  </si>
  <si>
    <t>Podklady k zadávací dokumentaci</t>
  </si>
  <si>
    <t>Odběr celkem (kWh / rok)</t>
  </si>
  <si>
    <t>Údaje roční spotřeby MWh/rok</t>
  </si>
  <si>
    <t>Odběr celkem (MWh / rok)</t>
  </si>
  <si>
    <t>doda-vatel</t>
  </si>
  <si>
    <t>Velikost jističe</t>
  </si>
  <si>
    <t>dvoutarif</t>
  </si>
  <si>
    <t>VT -T1</t>
  </si>
  <si>
    <t>NT-T2</t>
  </si>
  <si>
    <t>VT-T1</t>
  </si>
  <si>
    <t>Platnost smluvních podmínek u dodavatele</t>
  </si>
  <si>
    <t>neurčitá</t>
  </si>
  <si>
    <t>Číslo místa spotřeby/           EAN</t>
  </si>
  <si>
    <t>Kulturní centrum "12"</t>
  </si>
  <si>
    <t>Jordana Jovkova 3427</t>
  </si>
  <si>
    <t>3x40</t>
  </si>
  <si>
    <t>3x32</t>
  </si>
  <si>
    <t>ZŠ a MŠ Angel v Praze 12</t>
  </si>
  <si>
    <t>Angelovova 3138/15</t>
  </si>
  <si>
    <t>3x630</t>
  </si>
  <si>
    <t>C03d</t>
  </si>
  <si>
    <t>Mladenovova 3240/12</t>
  </si>
  <si>
    <t xml:space="preserve">143 00  </t>
  </si>
  <si>
    <t>3x250</t>
  </si>
  <si>
    <t>3x20</t>
  </si>
  <si>
    <t>Hasova 3094/12</t>
  </si>
  <si>
    <t>3x200</t>
  </si>
  <si>
    <t>1x25</t>
  </si>
  <si>
    <t>ZŠ a MŠ Na Beránku</t>
  </si>
  <si>
    <t>Pertoldova 3373/51</t>
  </si>
  <si>
    <t>859182400301770751</t>
  </si>
  <si>
    <t>3x400</t>
  </si>
  <si>
    <t>859182400301771963</t>
  </si>
  <si>
    <t>Urbánkova 3374/18</t>
  </si>
  <si>
    <t>3x125</t>
  </si>
  <si>
    <t>859182400301697584</t>
  </si>
  <si>
    <t>K Výboru 8</t>
  </si>
  <si>
    <t>859182400301768987</t>
  </si>
  <si>
    <t>859182400301769410</t>
  </si>
  <si>
    <t>859182400301765009</t>
  </si>
  <si>
    <t>859182400301764996</t>
  </si>
  <si>
    <t>859182400301769403</t>
  </si>
  <si>
    <t>859182400300126023</t>
  </si>
  <si>
    <t>859182400300126009</t>
  </si>
  <si>
    <t>859182400301758216</t>
  </si>
  <si>
    <t>ZŠ TGM v Praze 12</t>
  </si>
  <si>
    <t>Modřanská 1375/10a</t>
  </si>
  <si>
    <t>859182400301758223</t>
  </si>
  <si>
    <t xml:space="preserve">143 00 </t>
  </si>
  <si>
    <t>859182400301761780</t>
  </si>
  <si>
    <t>K Vltavě 115/25</t>
  </si>
  <si>
    <t>3x83</t>
  </si>
  <si>
    <t xml:space="preserve">ZŠ Rakovského </t>
  </si>
  <si>
    <t>Rakovského 3136/1</t>
  </si>
  <si>
    <t>C26d</t>
  </si>
  <si>
    <t>859182400301764286</t>
  </si>
  <si>
    <t>Mráčkova 3090/2</t>
  </si>
  <si>
    <t>3x315</t>
  </si>
  <si>
    <t>ZŠ profesora Švejcara</t>
  </si>
  <si>
    <t>859182400305403488</t>
  </si>
  <si>
    <t>ZŠ a MŠ K Dolům v P12</t>
  </si>
  <si>
    <t>Palmetová 2159/3</t>
  </si>
  <si>
    <t>3x80</t>
  </si>
  <si>
    <t>859182400305578995</t>
  </si>
  <si>
    <t>859182400310732931</t>
  </si>
  <si>
    <t>K Dolům 2068/2</t>
  </si>
  <si>
    <t>859182400301761179</t>
  </si>
  <si>
    <t>K Dolům 29/2</t>
  </si>
  <si>
    <t>3x50</t>
  </si>
  <si>
    <t>859182400301761193</t>
  </si>
  <si>
    <t>K Vltavě 1837/9</t>
  </si>
  <si>
    <t>6x63</t>
  </si>
  <si>
    <t>ZŠ a MŠ Smolkova v P12</t>
  </si>
  <si>
    <t>Smolkova 565/8</t>
  </si>
  <si>
    <t>ZŠ Písnická v Praze 12</t>
  </si>
  <si>
    <t>Písnická 760/11</t>
  </si>
  <si>
    <t>ZŠ Zárubova v Praze 12</t>
  </si>
  <si>
    <t>Zárubova 977/17</t>
  </si>
  <si>
    <t>3x25</t>
  </si>
  <si>
    <t>859182400305392461</t>
  </si>
  <si>
    <t>MŠ Pohádka v Praze 12</t>
  </si>
  <si>
    <t>859182400301763661</t>
  </si>
  <si>
    <t>MŠ Jahůdka v Praze 12</t>
  </si>
  <si>
    <t>Krouzova 3036/10</t>
  </si>
  <si>
    <t>859182400301763678</t>
  </si>
  <si>
    <t>859182400301768734</t>
  </si>
  <si>
    <t>Levského 3203/19</t>
  </si>
  <si>
    <t>859182400305401576</t>
  </si>
  <si>
    <t>MŠ Hvězdička v Praze 12</t>
  </si>
  <si>
    <t>MŠ Srdíčko v Praze 12</t>
  </si>
  <si>
    <t>Liškova 636/10</t>
  </si>
  <si>
    <t>859182400305401569</t>
  </si>
  <si>
    <t>3x10</t>
  </si>
  <si>
    <t>859182400302285360</t>
  </si>
  <si>
    <t>1x125</t>
  </si>
  <si>
    <t>859182400305401552</t>
  </si>
  <si>
    <t>MŠ Tyršovka v Praze 12</t>
  </si>
  <si>
    <t>Lysinská 184/45</t>
  </si>
  <si>
    <t>859182400301765559</t>
  </si>
  <si>
    <t>MŠ Zvoneček v Praze 12</t>
  </si>
  <si>
    <t>Pejevové 3135/34</t>
  </si>
  <si>
    <t>859182400301770041</t>
  </si>
  <si>
    <t>MŠ Pastelka v Praze 12</t>
  </si>
  <si>
    <t>Platónova 3288/28</t>
  </si>
  <si>
    <t>MŠ Podsaďáček v Praze 12</t>
  </si>
  <si>
    <t>Pod Sady 170/2</t>
  </si>
  <si>
    <t>K Dolům 170/7</t>
  </si>
  <si>
    <t>K Dolům 171/9</t>
  </si>
  <si>
    <t>3x16</t>
  </si>
  <si>
    <t>MŠ Montessori v Praze 12</t>
  </si>
  <si>
    <t>Urbánkova 3347/2</t>
  </si>
  <si>
    <t>3x170</t>
  </si>
  <si>
    <t>MŠ Větrníček v Praze 12</t>
  </si>
  <si>
    <t>Zárubova 952/10</t>
  </si>
  <si>
    <t>142 00</t>
  </si>
  <si>
    <t xml:space="preserve">142 00 </t>
  </si>
  <si>
    <t>Zárubova 966/8</t>
  </si>
  <si>
    <t>859182400307058228</t>
  </si>
  <si>
    <t>Sociální služby MČ Praha 12</t>
  </si>
  <si>
    <t>Zárubova 971/15</t>
  </si>
  <si>
    <t>859182400301767706</t>
  </si>
  <si>
    <t>859182400301760929</t>
  </si>
  <si>
    <t>859182400306978954</t>
  </si>
  <si>
    <t>Olbramovická 703/9</t>
  </si>
  <si>
    <t>859182400306978930</t>
  </si>
  <si>
    <t>859182400306979036</t>
  </si>
  <si>
    <t>859182400306979074</t>
  </si>
  <si>
    <t>859182400306979012</t>
  </si>
  <si>
    <t>859182400306979081</t>
  </si>
  <si>
    <t>859182400301758728</t>
  </si>
  <si>
    <t>Husova knihovna v Modřanech</t>
  </si>
  <si>
    <t>Lysinská 1862/42</t>
  </si>
  <si>
    <t>859182400310083842</t>
  </si>
  <si>
    <t>Komořanská 35/12</t>
  </si>
  <si>
    <t>Celkem</t>
  </si>
  <si>
    <t>859182400301770706</t>
  </si>
  <si>
    <t xml:space="preserve">Kulturní centrum "12" </t>
  </si>
  <si>
    <t>Pertoldova 3346/10</t>
  </si>
  <si>
    <t>Pertolodova 3346/10</t>
  </si>
  <si>
    <t>859182400301770690</t>
  </si>
  <si>
    <t>859182400301770737</t>
  </si>
  <si>
    <t>859182400301770720</t>
  </si>
  <si>
    <t>859182400301770713</t>
  </si>
  <si>
    <t>859182400300273475</t>
  </si>
  <si>
    <t>ÚMČ Praha 12</t>
  </si>
  <si>
    <t>859182400300273451</t>
  </si>
  <si>
    <t>859182400310496987</t>
  </si>
  <si>
    <t>859182400305982228</t>
  </si>
  <si>
    <t>859182400305396193</t>
  </si>
  <si>
    <t>859182400301762596</t>
  </si>
  <si>
    <t>859182400301762640</t>
  </si>
  <si>
    <t>859182400310263107</t>
  </si>
  <si>
    <t>859182400301772403</t>
  </si>
  <si>
    <t>859182400310483413</t>
  </si>
  <si>
    <t>859182400310324204</t>
  </si>
  <si>
    <t>859182400310324150</t>
  </si>
  <si>
    <t>859182400301767690</t>
  </si>
  <si>
    <t>859182400310324174</t>
  </si>
  <si>
    <t>859182400305392690</t>
  </si>
  <si>
    <t>859182400303739671</t>
  </si>
  <si>
    <t>859182400301760387</t>
  </si>
  <si>
    <t>859182400301770027</t>
  </si>
  <si>
    <t>859182400301770003</t>
  </si>
  <si>
    <t>859182400300106247</t>
  </si>
  <si>
    <t>859182400301763203</t>
  </si>
  <si>
    <t>859182400301763227</t>
  </si>
  <si>
    <t>859182400301759756</t>
  </si>
  <si>
    <t>859182400301691599</t>
  </si>
  <si>
    <t>859182400305399545</t>
  </si>
  <si>
    <t>859182400305402313</t>
  </si>
  <si>
    <t>859182400301760950</t>
  </si>
  <si>
    <t>859182400301762572</t>
  </si>
  <si>
    <t>859182400301762619</t>
  </si>
  <si>
    <t>859182400402344486</t>
  </si>
  <si>
    <t>Imrychova 937/15</t>
  </si>
  <si>
    <t>SBO Praha - Modřany</t>
  </si>
  <si>
    <t>00879746</t>
  </si>
  <si>
    <t>Obchodní nám. 25/3</t>
  </si>
  <si>
    <t>3x20-3x25</t>
  </si>
  <si>
    <t>3x10-3x16</t>
  </si>
  <si>
    <t>3x25-3x32</t>
  </si>
  <si>
    <t>Komořanská 108/43</t>
  </si>
  <si>
    <t>K Vystrkovu 165/19</t>
  </si>
  <si>
    <t>2x20-3x25</t>
  </si>
  <si>
    <t>Lysinská 473/14</t>
  </si>
  <si>
    <t>K Vystrkovu 560/1</t>
  </si>
  <si>
    <t>3x16-3x20</t>
  </si>
  <si>
    <t>Rytířova 785/2</t>
  </si>
  <si>
    <t>3x50-3x63</t>
  </si>
  <si>
    <t>Emlerova 851/6</t>
  </si>
  <si>
    <t>Těšíkova 912/1</t>
  </si>
  <si>
    <t>3x40-3x50</t>
  </si>
  <si>
    <t>Modřanská 1061/5</t>
  </si>
  <si>
    <t>3x20-2x25</t>
  </si>
  <si>
    <t>K Vltavě 1380/60</t>
  </si>
  <si>
    <t>K Vltavě 1381/62</t>
  </si>
  <si>
    <t>Převoznická 1526/3</t>
  </si>
  <si>
    <t xml:space="preserve">Vzpoury 1616/6 </t>
  </si>
  <si>
    <t>K Vltavě 1620/28</t>
  </si>
  <si>
    <t>K Vltavě 1685/26</t>
  </si>
  <si>
    <t>Pod sady 1710/30</t>
  </si>
  <si>
    <t>Pod sady 1711/32</t>
  </si>
  <si>
    <t>Pod sady 117335</t>
  </si>
  <si>
    <t>Lysinská 175632</t>
  </si>
  <si>
    <t>Klostermannova 1761/6</t>
  </si>
  <si>
    <t>Klostermannova 1762/8</t>
  </si>
  <si>
    <t>Na Havránce 1768/17</t>
  </si>
  <si>
    <t>Ke zvonici 1769/4</t>
  </si>
  <si>
    <t>Ke zvonici 1770/6</t>
  </si>
  <si>
    <t>Okružní 2030/4a</t>
  </si>
  <si>
    <t>Okružní 2031/6a</t>
  </si>
  <si>
    <t>Okružní 2035/20</t>
  </si>
  <si>
    <t>Okružní 2036/22</t>
  </si>
  <si>
    <t>Okružní 2037/24</t>
  </si>
  <si>
    <t>Nad teplárnou 2073/19</t>
  </si>
  <si>
    <t>Nad teplárnou 2074/21</t>
  </si>
  <si>
    <t>Nad teplárnou2075/ 23</t>
  </si>
  <si>
    <t>K Nouzovu 2079/4</t>
  </si>
  <si>
    <t>Krupná 2081/17</t>
  </si>
  <si>
    <t>Krupná 2082/19</t>
  </si>
  <si>
    <t>Krupná 2088/6</t>
  </si>
  <si>
    <t>3x32-3x40</t>
  </si>
  <si>
    <t>K dolům 3044K</t>
  </si>
  <si>
    <t>Angelovova 3183</t>
  </si>
  <si>
    <t>Generála Šišky</t>
  </si>
  <si>
    <t>859182400305397541</t>
  </si>
  <si>
    <t>859182400305398371</t>
  </si>
  <si>
    <t>859182400305398739</t>
  </si>
  <si>
    <t>859182400301761285</t>
  </si>
  <si>
    <t>859182400301760936</t>
  </si>
  <si>
    <t>859182400301839144</t>
  </si>
  <si>
    <t>859182400301766419</t>
  </si>
  <si>
    <t>859182400301766402</t>
  </si>
  <si>
    <t>859182400305395158</t>
  </si>
  <si>
    <t>859182400305395141</t>
  </si>
  <si>
    <t>859182400301688490</t>
  </si>
  <si>
    <t>859182400300177612</t>
  </si>
  <si>
    <t>859182400300177629</t>
  </si>
  <si>
    <t>859182400300177551</t>
  </si>
  <si>
    <t>859182400310081572</t>
  </si>
  <si>
    <t>859182400301760608</t>
  </si>
  <si>
    <t>859182400301762183</t>
  </si>
  <si>
    <t>859182400301758629</t>
  </si>
  <si>
    <t>859182400301762206</t>
  </si>
  <si>
    <t>859182400305396582</t>
  </si>
  <si>
    <t>859182400305396599</t>
  </si>
  <si>
    <t>859182400305391792</t>
  </si>
  <si>
    <t>859182400305391808</t>
  </si>
  <si>
    <t>859182400305391846</t>
  </si>
  <si>
    <t>859182400305391815</t>
  </si>
  <si>
    <t>859182400301760455</t>
  </si>
  <si>
    <t>859182400305392966</t>
  </si>
  <si>
    <t>859182400301758087</t>
  </si>
  <si>
    <t>859182400306880578</t>
  </si>
  <si>
    <t>859182400301761766</t>
  </si>
  <si>
    <t>859182400301761773</t>
  </si>
  <si>
    <t>859182400301759015</t>
  </si>
  <si>
    <t>859182400301762749</t>
  </si>
  <si>
    <t>859182400301761728</t>
  </si>
  <si>
    <t>859182400301761735</t>
  </si>
  <si>
    <t>859182400301761704</t>
  </si>
  <si>
    <t>859182400301761711</t>
  </si>
  <si>
    <t>859182400301761230</t>
  </si>
  <si>
    <t>859182400301761292</t>
  </si>
  <si>
    <t>859182400301761247</t>
  </si>
  <si>
    <t>859182400301761315</t>
  </si>
  <si>
    <t>859182400301758636</t>
  </si>
  <si>
    <t>859182400303498059</t>
  </si>
  <si>
    <t>859182400301759442</t>
  </si>
  <si>
    <t>859182400301761483</t>
  </si>
  <si>
    <t>859182400301761513</t>
  </si>
  <si>
    <t>859182400301761537</t>
  </si>
  <si>
    <t>859182400305403303</t>
  </si>
  <si>
    <t>859182400305403310</t>
  </si>
  <si>
    <t>859182400305403259</t>
  </si>
  <si>
    <t>859182400305403266</t>
  </si>
  <si>
    <t>859182400305403273</t>
  </si>
  <si>
    <t>859182400305403433</t>
  </si>
  <si>
    <t>859182400305403457</t>
  </si>
  <si>
    <t>859182400305403440</t>
  </si>
  <si>
    <t>859182400305403747</t>
  </si>
  <si>
    <t>859182400305403693</t>
  </si>
  <si>
    <t>859182400305403983</t>
  </si>
  <si>
    <t>859182400305403990</t>
  </si>
  <si>
    <t>859182400305403884</t>
  </si>
  <si>
    <t>859182400301763180</t>
  </si>
  <si>
    <t>859182400310655100</t>
  </si>
  <si>
    <t>859182400307316793</t>
  </si>
  <si>
    <t>859182400307316823</t>
  </si>
  <si>
    <t>859182400310121360</t>
  </si>
  <si>
    <t>859182400301771420</t>
  </si>
  <si>
    <t>859182400305395172</t>
  </si>
  <si>
    <t>859182400305395189</t>
  </si>
  <si>
    <t>859182400301758650</t>
  </si>
  <si>
    <t>859182400301758810</t>
  </si>
  <si>
    <t>Karasova 1829/14</t>
  </si>
  <si>
    <t>Příloha č.1 - technické podmínky - seznam odběrných míst</t>
  </si>
  <si>
    <t>Technické podmínky - Seznam odběrných míst - elektrická energie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</si>
</sst>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mmm\-yy"/>
    <numFmt numFmtId="167" formatCode="mmmm\ yy"/>
    <numFmt numFmtId="168" formatCode="0.0000"/>
    <numFmt numFmtId="169" formatCode="0.0000000"/>
    <numFmt numFmtId="170" formatCode="0.000000"/>
    <numFmt numFmtId="171" formatCode="0.00000"/>
    <numFmt numFmtId="172" formatCode="0.000000000"/>
    <numFmt numFmtId="173" formatCode="0.00000000"/>
    <numFmt numFmtId="174" formatCode="[$-405]d\.\ mmmm\ yyyy"/>
    <numFmt numFmtId="175" formatCode="mmm/yyyy"/>
  </numFmts>
  <fonts count="45">
    <font>
      <sz val="10"/>
      <name val="Arial CE"/>
      <family val="0"/>
    </font>
    <font>
      <sz val="10"/>
      <color indexed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26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0"/>
      <name val="Arial"/>
      <family val="0"/>
    </font>
    <font>
      <sz val="10"/>
      <name val=" 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2" fontId="0" fillId="0" borderId="16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2" fontId="2" fillId="0" borderId="16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2" fontId="0" fillId="33" borderId="18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1" fontId="2" fillId="0" borderId="21" xfId="0" applyNumberFormat="1" applyFont="1" applyFill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167" fontId="1" fillId="0" borderId="11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2" fontId="0" fillId="0" borderId="23" xfId="0" applyNumberFormat="1" applyFont="1" applyBorder="1" applyAlignment="1" applyProtection="1">
      <alignment horizontal="center"/>
      <protection locked="0"/>
    </xf>
    <xf numFmtId="1" fontId="2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2" fontId="0" fillId="0" borderId="25" xfId="0" applyNumberFormat="1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2" fontId="0" fillId="34" borderId="18" xfId="0" applyNumberFormat="1" applyFont="1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 horizontal="center"/>
      <protection locked="0"/>
    </xf>
    <xf numFmtId="2" fontId="0" fillId="0" borderId="28" xfId="0" applyNumberFormat="1" applyFont="1" applyFill="1" applyBorder="1" applyAlignment="1" applyProtection="1">
      <alignment horizontal="center"/>
      <protection locked="0"/>
    </xf>
    <xf numFmtId="1" fontId="0" fillId="0" borderId="29" xfId="0" applyNumberFormat="1" applyFont="1" applyFill="1" applyBorder="1" applyAlignment="1" applyProtection="1">
      <alignment horizontal="center"/>
      <protection locked="0"/>
    </xf>
    <xf numFmtId="2" fontId="0" fillId="0" borderId="29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34" borderId="27" xfId="0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6" borderId="36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39" xfId="0" applyFont="1" applyBorder="1" applyAlignment="1">
      <alignment/>
    </xf>
    <xf numFmtId="49" fontId="0" fillId="0" borderId="28" xfId="0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33" xfId="0" applyFont="1" applyBorder="1" applyAlignment="1">
      <alignment horizontal="center"/>
    </xf>
    <xf numFmtId="14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>
      <alignment/>
    </xf>
    <xf numFmtId="49" fontId="0" fillId="0" borderId="29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 vertical="center"/>
    </xf>
    <xf numFmtId="14" fontId="0" fillId="0" borderId="40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" fillId="37" borderId="36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37" xfId="0" applyFont="1" applyFill="1" applyBorder="1" applyAlignment="1">
      <alignment horizontal="center" vertical="center"/>
    </xf>
    <xf numFmtId="0" fontId="2" fillId="37" borderId="4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0" fillId="0" borderId="43" xfId="0" applyNumberFormat="1" applyFont="1" applyBorder="1" applyAlignment="1">
      <alignment horizontal="left"/>
    </xf>
    <xf numFmtId="49" fontId="0" fillId="0" borderId="44" xfId="0" applyNumberFormat="1" applyFont="1" applyBorder="1" applyAlignment="1">
      <alignment horizontal="left"/>
    </xf>
    <xf numFmtId="49" fontId="0" fillId="0" borderId="44" xfId="0" applyNumberFormat="1" applyFont="1" applyFill="1" applyBorder="1" applyAlignment="1">
      <alignment horizontal="left"/>
    </xf>
    <xf numFmtId="14" fontId="0" fillId="0" borderId="45" xfId="0" applyNumberFormat="1" applyFont="1" applyBorder="1" applyAlignment="1">
      <alignment horizontal="center" vertical="center" wrapText="1"/>
    </xf>
    <xf numFmtId="14" fontId="0" fillId="0" borderId="46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48" xfId="0" applyFont="1" applyBorder="1" applyAlignment="1">
      <alignment/>
    </xf>
    <xf numFmtId="49" fontId="0" fillId="0" borderId="29" xfId="0" applyNumberFormat="1" applyFont="1" applyBorder="1" applyAlignment="1">
      <alignment horizontal="left" vertical="center" wrapText="1"/>
    </xf>
    <xf numFmtId="49" fontId="0" fillId="0" borderId="44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14" fontId="0" fillId="0" borderId="49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6" xfId="0" applyNumberFormat="1" applyFont="1" applyBorder="1" applyAlignment="1">
      <alignment/>
    </xf>
    <xf numFmtId="0" fontId="0" fillId="0" borderId="40" xfId="0" applyFont="1" applyFill="1" applyBorder="1" applyAlignment="1">
      <alignment/>
    </xf>
    <xf numFmtId="49" fontId="0" fillId="0" borderId="29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/>
    </xf>
    <xf numFmtId="14" fontId="0" fillId="0" borderId="4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33" borderId="36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2" fillId="34" borderId="36" xfId="0" applyFont="1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/>
      <protection locked="0"/>
    </xf>
    <xf numFmtId="0" fontId="0" fillId="35" borderId="53" xfId="0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3" fillId="33" borderId="36" xfId="0" applyFont="1" applyFill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5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6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4"/>
  <sheetViews>
    <sheetView zoomScalePageLayoutView="0" workbookViewId="0" topLeftCell="A1">
      <pane ySplit="6" topLeftCell="A341" activePane="bottomLeft" state="frozen"/>
      <selection pane="topLeft" activeCell="A1" sqref="A1"/>
      <selection pane="bottomLeft" activeCell="F404" sqref="F404"/>
    </sheetView>
  </sheetViews>
  <sheetFormatPr defaultColWidth="9.00390625" defaultRowHeight="13.5" customHeight="1" outlineLevelRow="1"/>
  <cols>
    <col min="1" max="1" width="14.25390625" style="2" customWidth="1"/>
    <col min="2" max="2" width="11.75390625" style="2" bestFit="1" customWidth="1"/>
    <col min="3" max="9" width="18.75390625" style="2" customWidth="1"/>
    <col min="10" max="12" width="9.75390625" style="2" customWidth="1"/>
    <col min="13" max="13" width="11.00390625" style="2" customWidth="1"/>
    <col min="14" max="14" width="9.75390625" style="2" customWidth="1"/>
    <col min="15" max="15" width="11.75390625" style="1" customWidth="1"/>
    <col min="16" max="16" width="11.25390625" style="2" customWidth="1"/>
    <col min="17" max="18" width="9.125" style="2" customWidth="1"/>
    <col min="19" max="19" width="11.25390625" style="2" bestFit="1" customWidth="1"/>
    <col min="20" max="16384" width="9.125" style="2" customWidth="1"/>
  </cols>
  <sheetData>
    <row r="1" spans="1:2" ht="13.5" customHeight="1">
      <c r="A1" s="68" t="s">
        <v>54</v>
      </c>
      <c r="B1" s="66" t="s">
        <v>61</v>
      </c>
    </row>
    <row r="2" spans="1:2" ht="13.5" customHeight="1">
      <c r="A2" s="68" t="s">
        <v>55</v>
      </c>
      <c r="B2" s="66" t="s">
        <v>62</v>
      </c>
    </row>
    <row r="3" spans="1:2" ht="13.5" customHeight="1">
      <c r="A3" s="68" t="s">
        <v>56</v>
      </c>
      <c r="B3" s="66" t="s">
        <v>63</v>
      </c>
    </row>
    <row r="4" spans="1:2" ht="13.5" customHeight="1">
      <c r="A4" s="68" t="s">
        <v>57</v>
      </c>
      <c r="B4" s="66" t="s">
        <v>64</v>
      </c>
    </row>
    <row r="5" spans="1:2" ht="13.5" customHeight="1" thickBot="1">
      <c r="A5" s="68" t="s">
        <v>58</v>
      </c>
      <c r="B5" s="66" t="s">
        <v>65</v>
      </c>
    </row>
    <row r="6" spans="1:6" ht="30.75" customHeight="1" thickBot="1">
      <c r="A6" s="196" t="s">
        <v>60</v>
      </c>
      <c r="B6" s="197"/>
      <c r="C6" s="52" t="s">
        <v>50</v>
      </c>
      <c r="D6" s="29" t="s">
        <v>51</v>
      </c>
      <c r="E6" s="29" t="s">
        <v>53</v>
      </c>
      <c r="F6" s="30" t="s">
        <v>52</v>
      </c>
    </row>
    <row r="7" spans="1:15" ht="24" customHeight="1" thickBot="1">
      <c r="A7" s="190" t="s">
        <v>12</v>
      </c>
      <c r="B7" s="191"/>
      <c r="C7" s="53"/>
      <c r="D7" s="33"/>
      <c r="E7" s="33"/>
      <c r="F7" s="34"/>
      <c r="O7" s="2"/>
    </row>
    <row r="8" spans="1:15" ht="13.5" customHeight="1" outlineLevel="1">
      <c r="A8" s="39" t="s">
        <v>17</v>
      </c>
      <c r="B8" s="64" t="s">
        <v>2</v>
      </c>
      <c r="C8" s="54">
        <v>251</v>
      </c>
      <c r="D8" s="31">
        <v>16564</v>
      </c>
      <c r="E8" s="32">
        <f>D8/C8</f>
        <v>65.99203187250995</v>
      </c>
      <c r="F8" s="11" t="s">
        <v>54</v>
      </c>
      <c r="O8" s="2"/>
    </row>
    <row r="9" spans="1:15" ht="0" customHeight="1" hidden="1" outlineLevel="1">
      <c r="A9" s="5" t="s">
        <v>17</v>
      </c>
      <c r="B9" s="4" t="s">
        <v>2</v>
      </c>
      <c r="C9" s="55">
        <v>0</v>
      </c>
      <c r="D9" s="18"/>
      <c r="E9" s="23" t="e">
        <f aca="true" t="shared" si="0" ref="E9:E63">D9/C9</f>
        <v>#DIV/0!</v>
      </c>
      <c r="F9" s="10"/>
      <c r="O9" s="2"/>
    </row>
    <row r="10" spans="1:15" ht="0" customHeight="1" hidden="1" outlineLevel="1">
      <c r="A10" s="3" t="s">
        <v>16</v>
      </c>
      <c r="B10" s="4"/>
      <c r="C10" s="56">
        <v>0</v>
      </c>
      <c r="D10" s="18"/>
      <c r="E10" s="23" t="e">
        <f t="shared" si="0"/>
        <v>#DIV/0!</v>
      </c>
      <c r="F10" s="10"/>
      <c r="O10" s="2"/>
    </row>
    <row r="11" spans="1:15" ht="0" customHeight="1" hidden="1" outlineLevel="1">
      <c r="A11" s="5" t="s">
        <v>17</v>
      </c>
      <c r="B11" s="4" t="s">
        <v>2</v>
      </c>
      <c r="C11" s="55">
        <v>0</v>
      </c>
      <c r="D11" s="18"/>
      <c r="E11" s="23" t="e">
        <f t="shared" si="0"/>
        <v>#DIV/0!</v>
      </c>
      <c r="F11" s="10"/>
      <c r="O11" s="2"/>
    </row>
    <row r="12" spans="1:15" ht="0" customHeight="1" hidden="1" outlineLevel="1">
      <c r="A12" s="12" t="s">
        <v>16</v>
      </c>
      <c r="B12" s="10"/>
      <c r="C12" s="56">
        <v>0</v>
      </c>
      <c r="D12" s="18"/>
      <c r="E12" s="23" t="e">
        <f t="shared" si="0"/>
        <v>#DIV/0!</v>
      </c>
      <c r="F12" s="10"/>
      <c r="O12" s="2"/>
    </row>
    <row r="13" spans="1:15" ht="0" customHeight="1" hidden="1" outlineLevel="1">
      <c r="A13" s="9" t="s">
        <v>0</v>
      </c>
      <c r="B13" s="10" t="s">
        <v>2</v>
      </c>
      <c r="C13" s="55">
        <v>0</v>
      </c>
      <c r="D13" s="18"/>
      <c r="E13" s="23" t="e">
        <f t="shared" si="0"/>
        <v>#DIV/0!</v>
      </c>
      <c r="F13" s="10"/>
      <c r="O13" s="2"/>
    </row>
    <row r="14" spans="1:15" ht="0" customHeight="1" hidden="1" outlineLevel="1">
      <c r="A14" s="7"/>
      <c r="B14" s="10" t="s">
        <v>4</v>
      </c>
      <c r="C14" s="56">
        <v>0</v>
      </c>
      <c r="D14" s="18"/>
      <c r="E14" s="23" t="e">
        <f t="shared" si="0"/>
        <v>#DIV/0!</v>
      </c>
      <c r="F14" s="10"/>
      <c r="O14" s="2"/>
    </row>
    <row r="15" spans="1:15" ht="12" customHeight="1" outlineLevel="1">
      <c r="A15" s="5" t="s">
        <v>1</v>
      </c>
      <c r="B15" s="10" t="s">
        <v>3</v>
      </c>
      <c r="C15" s="55">
        <v>32554</v>
      </c>
      <c r="D15" s="22">
        <v>147432</v>
      </c>
      <c r="E15" s="23">
        <f t="shared" si="0"/>
        <v>4.528844381642809</v>
      </c>
      <c r="F15" s="10" t="s">
        <v>55</v>
      </c>
      <c r="O15" s="2"/>
    </row>
    <row r="16" spans="1:15" ht="0" customHeight="1" hidden="1" outlineLevel="1">
      <c r="A16" s="9" t="s">
        <v>1</v>
      </c>
      <c r="B16" s="10" t="s">
        <v>3</v>
      </c>
      <c r="C16" s="55">
        <v>0</v>
      </c>
      <c r="D16" s="18"/>
      <c r="E16" s="23" t="e">
        <f t="shared" si="0"/>
        <v>#DIV/0!</v>
      </c>
      <c r="F16" s="10"/>
      <c r="O16" s="2"/>
    </row>
    <row r="17" spans="1:15" ht="0" customHeight="1" hidden="1" outlineLevel="1">
      <c r="A17" s="7" t="s">
        <v>18</v>
      </c>
      <c r="B17" s="8"/>
      <c r="C17" s="56">
        <v>0</v>
      </c>
      <c r="D17" s="18"/>
      <c r="E17" s="23" t="e">
        <f t="shared" si="0"/>
        <v>#DIV/0!</v>
      </c>
      <c r="F17" s="10"/>
      <c r="O17" s="2"/>
    </row>
    <row r="18" spans="1:15" ht="0" customHeight="1" hidden="1" outlineLevel="1">
      <c r="A18" s="9" t="s">
        <v>1</v>
      </c>
      <c r="B18" s="8" t="s">
        <v>3</v>
      </c>
      <c r="C18" s="56">
        <v>0</v>
      </c>
      <c r="D18" s="18"/>
      <c r="E18" s="23" t="e">
        <f t="shared" si="0"/>
        <v>#DIV/0!</v>
      </c>
      <c r="F18" s="10"/>
      <c r="O18" s="2"/>
    </row>
    <row r="19" spans="1:15" ht="0" customHeight="1" hidden="1" outlineLevel="1">
      <c r="A19" s="7" t="s">
        <v>18</v>
      </c>
      <c r="B19" s="65"/>
      <c r="C19" s="56">
        <v>0</v>
      </c>
      <c r="D19" s="18"/>
      <c r="E19" s="23" t="e">
        <f t="shared" si="0"/>
        <v>#DIV/0!</v>
      </c>
      <c r="F19" s="10"/>
      <c r="O19" s="2"/>
    </row>
    <row r="20" spans="1:15" ht="13.5" customHeight="1" outlineLevel="1" thickBot="1">
      <c r="A20" s="9" t="s">
        <v>13</v>
      </c>
      <c r="B20" s="8" t="s">
        <v>15</v>
      </c>
      <c r="C20" s="56">
        <v>353.05</v>
      </c>
      <c r="D20" s="22">
        <v>189292.4</v>
      </c>
      <c r="E20" s="23">
        <f t="shared" si="0"/>
        <v>536.1631496955105</v>
      </c>
      <c r="F20" s="10" t="s">
        <v>56</v>
      </c>
      <c r="O20" s="2"/>
    </row>
    <row r="21" spans="1:15" ht="0" customHeight="1" hidden="1" outlineLevel="1" thickBot="1">
      <c r="A21" s="9" t="s">
        <v>14</v>
      </c>
      <c r="B21" s="8" t="s">
        <v>15</v>
      </c>
      <c r="C21" s="57"/>
      <c r="D21" s="18"/>
      <c r="E21" s="23" t="e">
        <f t="shared" si="0"/>
        <v>#DIV/0!</v>
      </c>
      <c r="F21" s="10"/>
      <c r="O21" s="2"/>
    </row>
    <row r="22" spans="1:15" ht="0" customHeight="1" hidden="1" outlineLevel="1" thickBot="1">
      <c r="A22" s="9"/>
      <c r="B22" s="8" t="s">
        <v>4</v>
      </c>
      <c r="C22" s="57"/>
      <c r="D22" s="18"/>
      <c r="E22" s="23" t="e">
        <f t="shared" si="0"/>
        <v>#DIV/0!</v>
      </c>
      <c r="F22" s="10"/>
      <c r="O22" s="2"/>
    </row>
    <row r="23" spans="1:15" ht="0" customHeight="1" hidden="1" outlineLevel="1" thickBot="1">
      <c r="A23" s="9" t="s">
        <v>5</v>
      </c>
      <c r="B23" s="10" t="s">
        <v>2</v>
      </c>
      <c r="C23" s="57"/>
      <c r="D23" s="18"/>
      <c r="E23" s="23" t="e">
        <f t="shared" si="0"/>
        <v>#DIV/0!</v>
      </c>
      <c r="F23" s="10"/>
      <c r="O23" s="2"/>
    </row>
    <row r="24" spans="1:15" ht="0" customHeight="1" hidden="1" outlineLevel="1" thickBot="1">
      <c r="A24" s="15"/>
      <c r="B24" s="16" t="s">
        <v>4</v>
      </c>
      <c r="C24" s="58"/>
      <c r="D24" s="35"/>
      <c r="E24" s="36" t="e">
        <f t="shared" si="0"/>
        <v>#DIV/0!</v>
      </c>
      <c r="F24" s="16"/>
      <c r="O24" s="2"/>
    </row>
    <row r="25" spans="1:15" ht="24" customHeight="1" collapsed="1" thickBot="1">
      <c r="A25" s="190" t="s">
        <v>9</v>
      </c>
      <c r="B25" s="197"/>
      <c r="C25" s="53"/>
      <c r="D25" s="33"/>
      <c r="E25" s="37"/>
      <c r="F25" s="34"/>
      <c r="O25" s="2"/>
    </row>
    <row r="26" spans="1:15" ht="13.5" customHeight="1" outlineLevel="1">
      <c r="A26" s="40" t="s">
        <v>17</v>
      </c>
      <c r="B26" s="17" t="s">
        <v>2</v>
      </c>
      <c r="C26" s="59">
        <v>2395</v>
      </c>
      <c r="D26" s="28">
        <v>159385</v>
      </c>
      <c r="E26" s="32">
        <f t="shared" si="0"/>
        <v>66.54906054279749</v>
      </c>
      <c r="F26" s="11" t="s">
        <v>54</v>
      </c>
      <c r="O26" s="2"/>
    </row>
    <row r="27" spans="1:15" ht="0" customHeight="1" hidden="1" outlineLevel="1">
      <c r="A27" s="14" t="s">
        <v>17</v>
      </c>
      <c r="B27" s="13" t="s">
        <v>2</v>
      </c>
      <c r="C27" s="57">
        <v>0</v>
      </c>
      <c r="D27" s="18"/>
      <c r="E27" s="23" t="e">
        <f t="shared" si="0"/>
        <v>#DIV/0!</v>
      </c>
      <c r="F27" s="10"/>
      <c r="O27" s="2"/>
    </row>
    <row r="28" spans="1:15" ht="0" customHeight="1" hidden="1" outlineLevel="1">
      <c r="A28" s="12" t="s">
        <v>16</v>
      </c>
      <c r="B28" s="13"/>
      <c r="C28" s="57">
        <v>0</v>
      </c>
      <c r="D28" s="18"/>
      <c r="E28" s="23" t="e">
        <f t="shared" si="0"/>
        <v>#DIV/0!</v>
      </c>
      <c r="F28" s="10"/>
      <c r="O28" s="2"/>
    </row>
    <row r="29" spans="1:15" ht="0" customHeight="1" hidden="1" outlineLevel="1">
      <c r="A29" s="14" t="s">
        <v>17</v>
      </c>
      <c r="B29" s="13" t="s">
        <v>2</v>
      </c>
      <c r="C29" s="57">
        <v>0</v>
      </c>
      <c r="D29" s="18"/>
      <c r="E29" s="23" t="e">
        <f t="shared" si="0"/>
        <v>#DIV/0!</v>
      </c>
      <c r="F29" s="10"/>
      <c r="O29" s="2"/>
    </row>
    <row r="30" spans="1:15" ht="0" customHeight="1" hidden="1" outlineLevel="1">
      <c r="A30" s="12" t="s">
        <v>16</v>
      </c>
      <c r="B30" s="10"/>
      <c r="C30" s="57">
        <v>0</v>
      </c>
      <c r="D30" s="18"/>
      <c r="E30" s="23" t="e">
        <f t="shared" si="0"/>
        <v>#DIV/0!</v>
      </c>
      <c r="F30" s="10"/>
      <c r="O30" s="2"/>
    </row>
    <row r="31" spans="1:15" ht="13.5" customHeight="1" outlineLevel="1">
      <c r="A31" s="9" t="s">
        <v>0</v>
      </c>
      <c r="B31" s="10" t="s">
        <v>2</v>
      </c>
      <c r="C31" s="57">
        <v>43541</v>
      </c>
      <c r="D31" s="18">
        <v>635232</v>
      </c>
      <c r="E31" s="23">
        <f t="shared" si="0"/>
        <v>14.589283663673319</v>
      </c>
      <c r="F31" s="10" t="s">
        <v>57</v>
      </c>
      <c r="O31" s="2"/>
    </row>
    <row r="32" spans="1:15" ht="13.5" customHeight="1" outlineLevel="1">
      <c r="A32" s="5" t="s">
        <v>1</v>
      </c>
      <c r="B32" s="10" t="s">
        <v>3</v>
      </c>
      <c r="C32" s="57">
        <v>94284</v>
      </c>
      <c r="D32" s="26">
        <v>480769</v>
      </c>
      <c r="E32" s="23">
        <f t="shared" si="0"/>
        <v>5.0991578634763055</v>
      </c>
      <c r="F32" s="10" t="s">
        <v>55</v>
      </c>
      <c r="O32" s="2"/>
    </row>
    <row r="33" spans="1:15" ht="0" customHeight="1" hidden="1" outlineLevel="1">
      <c r="A33" s="9" t="s">
        <v>1</v>
      </c>
      <c r="B33" s="10" t="s">
        <v>3</v>
      </c>
      <c r="C33" s="57">
        <v>0</v>
      </c>
      <c r="D33" s="18"/>
      <c r="E33" s="23" t="e">
        <f t="shared" si="0"/>
        <v>#DIV/0!</v>
      </c>
      <c r="F33" s="10"/>
      <c r="O33" s="2"/>
    </row>
    <row r="34" spans="1:15" ht="0" customHeight="1" hidden="1" outlineLevel="1">
      <c r="A34" s="7" t="s">
        <v>18</v>
      </c>
      <c r="B34" s="8"/>
      <c r="C34" s="57">
        <v>0</v>
      </c>
      <c r="D34" s="18"/>
      <c r="E34" s="23" t="e">
        <f t="shared" si="0"/>
        <v>#DIV/0!</v>
      </c>
      <c r="F34" s="10"/>
      <c r="O34" s="2"/>
    </row>
    <row r="35" spans="1:15" ht="0" customHeight="1" hidden="1" outlineLevel="1">
      <c r="A35" s="9" t="s">
        <v>1</v>
      </c>
      <c r="B35" s="8" t="s">
        <v>3</v>
      </c>
      <c r="C35" s="57">
        <v>0</v>
      </c>
      <c r="D35" s="18"/>
      <c r="E35" s="23" t="e">
        <f t="shared" si="0"/>
        <v>#DIV/0!</v>
      </c>
      <c r="F35" s="10"/>
      <c r="O35" s="2"/>
    </row>
    <row r="36" spans="1:15" ht="0" customHeight="1" hidden="1" outlineLevel="1">
      <c r="A36" s="7" t="s">
        <v>18</v>
      </c>
      <c r="B36" s="65"/>
      <c r="C36" s="57">
        <v>0</v>
      </c>
      <c r="D36" s="18"/>
      <c r="E36" s="23" t="e">
        <f t="shared" si="0"/>
        <v>#DIV/0!</v>
      </c>
      <c r="F36" s="10"/>
      <c r="O36" s="2"/>
    </row>
    <row r="37" spans="1:15" ht="0" customHeight="1" hidden="1" outlineLevel="1">
      <c r="A37" s="9" t="s">
        <v>13</v>
      </c>
      <c r="B37" s="8" t="s">
        <v>15</v>
      </c>
      <c r="C37" s="57">
        <v>0</v>
      </c>
      <c r="D37" s="18"/>
      <c r="E37" s="23" t="e">
        <f t="shared" si="0"/>
        <v>#DIV/0!</v>
      </c>
      <c r="F37" s="10"/>
      <c r="O37" s="2"/>
    </row>
    <row r="38" spans="1:15" ht="0" customHeight="1" hidden="1" outlineLevel="1">
      <c r="A38" s="9"/>
      <c r="B38" s="8" t="s">
        <v>4</v>
      </c>
      <c r="C38" s="57">
        <v>0</v>
      </c>
      <c r="D38" s="18"/>
      <c r="E38" s="23" t="e">
        <f t="shared" si="0"/>
        <v>#DIV/0!</v>
      </c>
      <c r="F38" s="10"/>
      <c r="O38" s="2"/>
    </row>
    <row r="39" spans="1:15" ht="0" customHeight="1" hidden="1" outlineLevel="1">
      <c r="A39" s="9" t="s">
        <v>14</v>
      </c>
      <c r="B39" s="8" t="s">
        <v>15</v>
      </c>
      <c r="C39" s="57">
        <v>0</v>
      </c>
      <c r="D39" s="18"/>
      <c r="E39" s="23" t="e">
        <f t="shared" si="0"/>
        <v>#DIV/0!</v>
      </c>
      <c r="F39" s="10"/>
      <c r="O39" s="2"/>
    </row>
    <row r="40" spans="1:15" ht="0" customHeight="1" hidden="1" outlineLevel="1">
      <c r="A40" s="9"/>
      <c r="B40" s="8" t="s">
        <v>4</v>
      </c>
      <c r="C40" s="57">
        <v>0</v>
      </c>
      <c r="D40" s="18"/>
      <c r="E40" s="23" t="e">
        <f t="shared" si="0"/>
        <v>#DIV/0!</v>
      </c>
      <c r="F40" s="10"/>
      <c r="O40" s="2"/>
    </row>
    <row r="41" spans="1:15" ht="13.5" customHeight="1" outlineLevel="1" thickBot="1">
      <c r="A41" s="15" t="s">
        <v>5</v>
      </c>
      <c r="B41" s="16" t="s">
        <v>2</v>
      </c>
      <c r="C41" s="58">
        <v>939.61</v>
      </c>
      <c r="D41" s="35">
        <v>26663</v>
      </c>
      <c r="E41" s="36">
        <f t="shared" si="0"/>
        <v>28.376666914996648</v>
      </c>
      <c r="F41" s="16" t="s">
        <v>54</v>
      </c>
      <c r="O41" s="2"/>
    </row>
    <row r="42" spans="1:15" ht="24" customHeight="1" thickBot="1">
      <c r="A42" s="198" t="s">
        <v>59</v>
      </c>
      <c r="B42" s="199"/>
      <c r="C42" s="53"/>
      <c r="D42" s="33"/>
      <c r="E42" s="37"/>
      <c r="F42" s="34"/>
      <c r="O42" s="2"/>
    </row>
    <row r="43" spans="1:15" ht="0" customHeight="1" hidden="1" outlineLevel="1">
      <c r="A43" s="40" t="s">
        <v>17</v>
      </c>
      <c r="B43" s="17" t="s">
        <v>2</v>
      </c>
      <c r="C43" s="59"/>
      <c r="D43" s="28"/>
      <c r="E43" s="32" t="e">
        <f t="shared" si="0"/>
        <v>#DIV/0!</v>
      </c>
      <c r="F43" s="11"/>
      <c r="O43" s="2"/>
    </row>
    <row r="44" spans="1:15" ht="0" customHeight="1" hidden="1" outlineLevel="1">
      <c r="A44" s="12" t="s">
        <v>16</v>
      </c>
      <c r="B44" s="13">
        <v>0</v>
      </c>
      <c r="C44" s="57"/>
      <c r="D44" s="18"/>
      <c r="E44" s="23" t="e">
        <f t="shared" si="0"/>
        <v>#DIV/0!</v>
      </c>
      <c r="F44" s="10"/>
      <c r="O44" s="2"/>
    </row>
    <row r="45" spans="1:15" ht="0" customHeight="1" hidden="1" outlineLevel="1">
      <c r="A45" s="14" t="s">
        <v>17</v>
      </c>
      <c r="B45" s="13" t="s">
        <v>2</v>
      </c>
      <c r="C45" s="57"/>
      <c r="D45" s="18"/>
      <c r="E45" s="23" t="e">
        <f t="shared" si="0"/>
        <v>#DIV/0!</v>
      </c>
      <c r="F45" s="10"/>
      <c r="O45" s="2"/>
    </row>
    <row r="46" spans="1:15" ht="0" customHeight="1" hidden="1" outlineLevel="1">
      <c r="A46" s="12" t="s">
        <v>16</v>
      </c>
      <c r="B46" s="13"/>
      <c r="C46" s="60" t="s">
        <v>31</v>
      </c>
      <c r="D46" s="18"/>
      <c r="E46" s="23" t="e">
        <f t="shared" si="0"/>
        <v>#VALUE!</v>
      </c>
      <c r="F46" s="41">
        <v>37742</v>
      </c>
      <c r="G46" s="2" t="s">
        <v>32</v>
      </c>
      <c r="O46" s="2"/>
    </row>
    <row r="47" spans="1:15" ht="0" customHeight="1" hidden="1" outlineLevel="1">
      <c r="A47" s="14" t="s">
        <v>17</v>
      </c>
      <c r="B47" s="13" t="s">
        <v>2</v>
      </c>
      <c r="C47" s="60" t="s">
        <v>31</v>
      </c>
      <c r="D47" s="27"/>
      <c r="E47" s="23" t="e">
        <f t="shared" si="0"/>
        <v>#VALUE!</v>
      </c>
      <c r="F47" s="41">
        <v>37773</v>
      </c>
      <c r="G47" s="2" t="s">
        <v>33</v>
      </c>
      <c r="O47" s="2"/>
    </row>
    <row r="48" spans="1:15" ht="0" customHeight="1" hidden="1" outlineLevel="1">
      <c r="A48" s="12" t="s">
        <v>16</v>
      </c>
      <c r="B48" s="10"/>
      <c r="C48" s="60" t="s">
        <v>31</v>
      </c>
      <c r="D48" s="27"/>
      <c r="E48" s="23" t="e">
        <f t="shared" si="0"/>
        <v>#VALUE!</v>
      </c>
      <c r="F48" s="41">
        <v>37803</v>
      </c>
      <c r="G48" s="2" t="s">
        <v>34</v>
      </c>
      <c r="O48" s="2"/>
    </row>
    <row r="49" spans="1:15" ht="0" customHeight="1" hidden="1" outlineLevel="1">
      <c r="A49" s="9" t="s">
        <v>0</v>
      </c>
      <c r="B49" s="10" t="s">
        <v>2</v>
      </c>
      <c r="C49" s="60" t="s">
        <v>31</v>
      </c>
      <c r="D49" s="27"/>
      <c r="E49" s="23" t="e">
        <f t="shared" si="0"/>
        <v>#VALUE!</v>
      </c>
      <c r="F49" s="41">
        <v>37834</v>
      </c>
      <c r="G49" s="2" t="s">
        <v>35</v>
      </c>
      <c r="O49" s="2"/>
    </row>
    <row r="50" spans="1:15" ht="0" customHeight="1" hidden="1" outlineLevel="1">
      <c r="A50" s="7"/>
      <c r="B50" s="10" t="s">
        <v>4</v>
      </c>
      <c r="C50" s="57"/>
      <c r="D50" s="18"/>
      <c r="E50" s="23" t="e">
        <f t="shared" si="0"/>
        <v>#DIV/0!</v>
      </c>
      <c r="F50" s="10"/>
      <c r="O50" s="2"/>
    </row>
    <row r="51" spans="1:15" ht="0" customHeight="1" hidden="1" outlineLevel="1">
      <c r="A51" s="9" t="s">
        <v>23</v>
      </c>
      <c r="B51" s="10" t="s">
        <v>3</v>
      </c>
      <c r="C51" s="57"/>
      <c r="D51" s="18"/>
      <c r="E51" s="23" t="e">
        <f t="shared" si="0"/>
        <v>#DIV/0!</v>
      </c>
      <c r="F51" s="10"/>
      <c r="O51" s="2"/>
    </row>
    <row r="52" spans="1:15" ht="0" customHeight="1" hidden="1" outlineLevel="1">
      <c r="A52" s="7" t="s">
        <v>18</v>
      </c>
      <c r="B52" s="10"/>
      <c r="C52" s="60"/>
      <c r="D52" s="18"/>
      <c r="E52" s="23" t="e">
        <f t="shared" si="0"/>
        <v>#DIV/0!</v>
      </c>
      <c r="F52" s="10"/>
      <c r="O52" s="2"/>
    </row>
    <row r="53" spans="1:15" ht="0" customHeight="1" hidden="1" outlineLevel="1">
      <c r="A53" s="5" t="s">
        <v>36</v>
      </c>
      <c r="B53" s="10" t="s">
        <v>3</v>
      </c>
      <c r="C53" s="57"/>
      <c r="D53" s="18"/>
      <c r="E53" s="23" t="e">
        <f t="shared" si="0"/>
        <v>#DIV/0!</v>
      </c>
      <c r="F53" s="10"/>
      <c r="O53" s="2"/>
    </row>
    <row r="54" spans="1:15" ht="0" customHeight="1" hidden="1" outlineLevel="1">
      <c r="A54" s="7" t="s">
        <v>18</v>
      </c>
      <c r="B54" s="13"/>
      <c r="C54" s="57"/>
      <c r="D54" s="18"/>
      <c r="E54" s="23" t="e">
        <f t="shared" si="0"/>
        <v>#DIV/0!</v>
      </c>
      <c r="F54" s="10"/>
      <c r="O54" s="2"/>
    </row>
    <row r="55" spans="1:15" ht="0" customHeight="1" hidden="1" outlineLevel="1">
      <c r="A55" s="9" t="s">
        <v>1</v>
      </c>
      <c r="B55" s="10" t="s">
        <v>3</v>
      </c>
      <c r="C55" s="57"/>
      <c r="D55" s="18"/>
      <c r="E55" s="23" t="e">
        <f t="shared" si="0"/>
        <v>#DIV/0!</v>
      </c>
      <c r="F55" s="10"/>
      <c r="O55" s="2"/>
    </row>
    <row r="56" spans="1:15" ht="0" customHeight="1" hidden="1" outlineLevel="1">
      <c r="A56" s="7" t="s">
        <v>18</v>
      </c>
      <c r="B56" s="8"/>
      <c r="C56" s="57"/>
      <c r="D56" s="18"/>
      <c r="E56" s="23" t="e">
        <f t="shared" si="0"/>
        <v>#DIV/0!</v>
      </c>
      <c r="F56" s="10"/>
      <c r="O56" s="2"/>
    </row>
    <row r="57" spans="1:15" ht="0" customHeight="1" hidden="1" outlineLevel="1">
      <c r="A57" s="9" t="s">
        <v>1</v>
      </c>
      <c r="B57" s="8" t="s">
        <v>3</v>
      </c>
      <c r="C57" s="57"/>
      <c r="D57" s="18"/>
      <c r="E57" s="23" t="e">
        <f t="shared" si="0"/>
        <v>#DIV/0!</v>
      </c>
      <c r="F57" s="10"/>
      <c r="O57" s="2"/>
    </row>
    <row r="58" spans="1:15" ht="0" customHeight="1" hidden="1" outlineLevel="1">
      <c r="A58" s="7" t="s">
        <v>18</v>
      </c>
      <c r="B58" s="8"/>
      <c r="C58" s="57"/>
      <c r="D58" s="18"/>
      <c r="E58" s="23" t="e">
        <f t="shared" si="0"/>
        <v>#DIV/0!</v>
      </c>
      <c r="F58" s="10"/>
      <c r="O58" s="2"/>
    </row>
    <row r="59" spans="1:15" ht="0" customHeight="1" hidden="1" outlineLevel="1">
      <c r="A59" s="7"/>
      <c r="B59" s="8"/>
      <c r="C59" s="57"/>
      <c r="D59" s="18"/>
      <c r="E59" s="23" t="e">
        <f t="shared" si="0"/>
        <v>#DIV/0!</v>
      </c>
      <c r="F59" s="10"/>
      <c r="O59" s="2"/>
    </row>
    <row r="60" spans="1:15" ht="13.5" customHeight="1" outlineLevel="1">
      <c r="A60" s="14" t="s">
        <v>17</v>
      </c>
      <c r="B60" s="13" t="s">
        <v>2</v>
      </c>
      <c r="C60" s="57">
        <v>1181.41</v>
      </c>
      <c r="D60" s="18">
        <v>67942.26</v>
      </c>
      <c r="E60" s="23">
        <f t="shared" si="0"/>
        <v>57.50946750069831</v>
      </c>
      <c r="F60" s="10" t="s">
        <v>58</v>
      </c>
      <c r="O60" s="2"/>
    </row>
    <row r="61" spans="1:15" ht="13.5" customHeight="1" outlineLevel="1">
      <c r="A61" s="9" t="s">
        <v>13</v>
      </c>
      <c r="B61" s="8" t="s">
        <v>15</v>
      </c>
      <c r="C61" s="57">
        <v>1064.878</v>
      </c>
      <c r="D61" s="18">
        <v>694811.59</v>
      </c>
      <c r="E61" s="23">
        <f t="shared" si="0"/>
        <v>652.4799930132841</v>
      </c>
      <c r="F61" s="10" t="s">
        <v>58</v>
      </c>
      <c r="O61" s="2"/>
    </row>
    <row r="62" spans="1:15" ht="13.5" customHeight="1" outlineLevel="1">
      <c r="A62" s="9" t="s">
        <v>14</v>
      </c>
      <c r="B62" s="8" t="s">
        <v>15</v>
      </c>
      <c r="C62" s="57">
        <v>237.316</v>
      </c>
      <c r="D62" s="18">
        <v>154843.94</v>
      </c>
      <c r="E62" s="23">
        <f t="shared" si="0"/>
        <v>652.4799844932495</v>
      </c>
      <c r="F62" s="10" t="s">
        <v>58</v>
      </c>
      <c r="O62" s="2"/>
    </row>
    <row r="63" spans="1:15" ht="13.5" customHeight="1" outlineLevel="1" thickBot="1">
      <c r="A63" s="9" t="s">
        <v>5</v>
      </c>
      <c r="B63" s="10" t="s">
        <v>2</v>
      </c>
      <c r="C63" s="57">
        <v>68.269</v>
      </c>
      <c r="D63" s="18">
        <v>1774.99</v>
      </c>
      <c r="E63" s="23">
        <f t="shared" si="0"/>
        <v>25.999941408252646</v>
      </c>
      <c r="F63" s="10" t="s">
        <v>58</v>
      </c>
      <c r="O63" s="2"/>
    </row>
    <row r="64" spans="1:15" ht="24" customHeight="1" thickBot="1">
      <c r="A64" s="190" t="s">
        <v>10</v>
      </c>
      <c r="B64" s="191"/>
      <c r="C64" s="53"/>
      <c r="D64" s="33"/>
      <c r="E64" s="37"/>
      <c r="F64" s="34"/>
      <c r="O64" s="2"/>
    </row>
    <row r="65" spans="1:15" ht="13.5" customHeight="1" outlineLevel="1">
      <c r="A65" s="40" t="s">
        <v>17</v>
      </c>
      <c r="B65" s="17" t="s">
        <v>2</v>
      </c>
      <c r="C65" s="59">
        <v>820</v>
      </c>
      <c r="D65" s="28">
        <v>54452</v>
      </c>
      <c r="E65" s="32">
        <f aca="true" t="shared" si="1" ref="E65:E113">D65/C65</f>
        <v>66.40487804878049</v>
      </c>
      <c r="F65" s="11" t="s">
        <v>54</v>
      </c>
      <c r="O65" s="2"/>
    </row>
    <row r="66" spans="1:15" ht="0" customHeight="1" hidden="1" outlineLevel="1">
      <c r="A66" s="14" t="s">
        <v>17</v>
      </c>
      <c r="B66" s="13" t="s">
        <v>2</v>
      </c>
      <c r="C66" s="57">
        <v>0</v>
      </c>
      <c r="D66" s="18"/>
      <c r="E66" s="23" t="e">
        <f t="shared" si="1"/>
        <v>#DIV/0!</v>
      </c>
      <c r="F66" s="10"/>
      <c r="O66" s="2"/>
    </row>
    <row r="67" spans="1:15" ht="0" customHeight="1" hidden="1" outlineLevel="1">
      <c r="A67" s="12" t="s">
        <v>16</v>
      </c>
      <c r="B67" s="13"/>
      <c r="C67" s="57">
        <v>0</v>
      </c>
      <c r="D67" s="18"/>
      <c r="E67" s="23" t="e">
        <f t="shared" si="1"/>
        <v>#DIV/0!</v>
      </c>
      <c r="F67" s="10"/>
      <c r="O67" s="2"/>
    </row>
    <row r="68" spans="1:15" ht="0" customHeight="1" hidden="1" outlineLevel="1">
      <c r="A68" s="14" t="s">
        <v>17</v>
      </c>
      <c r="B68" s="13" t="s">
        <v>2</v>
      </c>
      <c r="C68" s="57">
        <v>0</v>
      </c>
      <c r="D68" s="18"/>
      <c r="E68" s="23" t="e">
        <f t="shared" si="1"/>
        <v>#DIV/0!</v>
      </c>
      <c r="F68" s="10"/>
      <c r="O68" s="2"/>
    </row>
    <row r="69" spans="1:15" ht="0" customHeight="1" hidden="1" outlineLevel="1">
      <c r="A69" s="12" t="s">
        <v>16</v>
      </c>
      <c r="B69" s="10"/>
      <c r="C69" s="57">
        <v>0</v>
      </c>
      <c r="D69" s="18"/>
      <c r="E69" s="23" t="e">
        <f t="shared" si="1"/>
        <v>#DIV/0!</v>
      </c>
      <c r="F69" s="10"/>
      <c r="O69" s="2"/>
    </row>
    <row r="70" spans="1:15" ht="0" customHeight="1" hidden="1" outlineLevel="1">
      <c r="A70" s="9" t="s">
        <v>0</v>
      </c>
      <c r="B70" s="10" t="s">
        <v>2</v>
      </c>
      <c r="C70" s="57">
        <v>0</v>
      </c>
      <c r="D70" s="18"/>
      <c r="E70" s="23" t="e">
        <f t="shared" si="1"/>
        <v>#DIV/0!</v>
      </c>
      <c r="F70" s="10"/>
      <c r="O70" s="2"/>
    </row>
    <row r="71" spans="1:15" ht="0" customHeight="1" hidden="1" outlineLevel="1">
      <c r="A71" s="7"/>
      <c r="B71" s="10" t="s">
        <v>4</v>
      </c>
      <c r="C71" s="57">
        <v>0</v>
      </c>
      <c r="D71" s="18"/>
      <c r="E71" s="23" t="e">
        <f t="shared" si="1"/>
        <v>#DIV/0!</v>
      </c>
      <c r="F71" s="10"/>
      <c r="O71" s="2"/>
    </row>
    <row r="72" spans="1:15" ht="13.5" customHeight="1" outlineLevel="1">
      <c r="A72" s="9" t="s">
        <v>1</v>
      </c>
      <c r="B72" s="10" t="s">
        <v>3</v>
      </c>
      <c r="C72" s="57">
        <v>7276</v>
      </c>
      <c r="D72" s="18">
        <v>40533</v>
      </c>
      <c r="E72" s="23">
        <f t="shared" si="1"/>
        <v>5.570780648708081</v>
      </c>
      <c r="F72" s="10" t="s">
        <v>55</v>
      </c>
      <c r="O72" s="2"/>
    </row>
    <row r="73" spans="1:15" ht="0" customHeight="1" hidden="1" outlineLevel="1">
      <c r="A73" s="9" t="s">
        <v>1</v>
      </c>
      <c r="B73" s="8" t="s">
        <v>3</v>
      </c>
      <c r="C73" s="57">
        <v>0</v>
      </c>
      <c r="D73" s="18"/>
      <c r="E73" s="23" t="e">
        <f t="shared" si="1"/>
        <v>#DIV/0!</v>
      </c>
      <c r="F73" s="10"/>
      <c r="O73" s="2"/>
    </row>
    <row r="74" spans="1:15" ht="0" customHeight="1" hidden="1" outlineLevel="1">
      <c r="A74" s="7" t="s">
        <v>18</v>
      </c>
      <c r="B74" s="21"/>
      <c r="C74" s="57">
        <v>0</v>
      </c>
      <c r="D74" s="18"/>
      <c r="E74" s="23" t="e">
        <f t="shared" si="1"/>
        <v>#DIV/0!</v>
      </c>
      <c r="F74" s="10"/>
      <c r="O74" s="2"/>
    </row>
    <row r="75" spans="1:15" ht="13.5" customHeight="1" outlineLevel="1">
      <c r="A75" s="9" t="s">
        <v>13</v>
      </c>
      <c r="B75" s="8" t="s">
        <v>15</v>
      </c>
      <c r="C75" s="57">
        <v>541.46</v>
      </c>
      <c r="D75" s="18">
        <v>320203.77</v>
      </c>
      <c r="E75" s="23">
        <f t="shared" si="1"/>
        <v>591.3710523399697</v>
      </c>
      <c r="F75" s="10" t="s">
        <v>56</v>
      </c>
      <c r="O75" s="2"/>
    </row>
    <row r="76" spans="1:15" ht="13.5" customHeight="1" outlineLevel="1">
      <c r="A76" s="9" t="s">
        <v>14</v>
      </c>
      <c r="B76" s="8" t="s">
        <v>15</v>
      </c>
      <c r="C76" s="57">
        <v>169.17</v>
      </c>
      <c r="D76" s="18">
        <v>77524.75</v>
      </c>
      <c r="E76" s="23">
        <f t="shared" si="1"/>
        <v>458.2653543772537</v>
      </c>
      <c r="F76" s="10" t="s">
        <v>56</v>
      </c>
      <c r="O76" s="2"/>
    </row>
    <row r="77" spans="1:15" ht="13.5" customHeight="1" outlineLevel="1" thickBot="1">
      <c r="A77" s="15" t="s">
        <v>5</v>
      </c>
      <c r="B77" s="16" t="s">
        <v>2</v>
      </c>
      <c r="C77" s="58">
        <v>899.904</v>
      </c>
      <c r="D77" s="35">
        <v>25486</v>
      </c>
      <c r="E77" s="36">
        <f t="shared" si="1"/>
        <v>28.320798662968496</v>
      </c>
      <c r="F77" s="16" t="s">
        <v>54</v>
      </c>
      <c r="O77" s="2"/>
    </row>
    <row r="78" spans="1:15" ht="24" customHeight="1" thickBot="1">
      <c r="A78" s="190" t="s">
        <v>39</v>
      </c>
      <c r="B78" s="191"/>
      <c r="C78" s="53"/>
      <c r="D78" s="33"/>
      <c r="E78" s="37"/>
      <c r="F78" s="34"/>
      <c r="O78" s="2"/>
    </row>
    <row r="79" spans="1:15" ht="13.5" customHeight="1" outlineLevel="1">
      <c r="A79" s="40" t="s">
        <v>17</v>
      </c>
      <c r="B79" s="17" t="s">
        <v>2</v>
      </c>
      <c r="C79" s="59">
        <v>2376</v>
      </c>
      <c r="D79" s="28">
        <v>115587</v>
      </c>
      <c r="E79" s="32">
        <f t="shared" si="1"/>
        <v>48.64772727272727</v>
      </c>
      <c r="F79" s="11" t="s">
        <v>54</v>
      </c>
      <c r="O79" s="2"/>
    </row>
    <row r="80" spans="1:15" ht="0" customHeight="1" hidden="1" outlineLevel="1">
      <c r="A80" s="14" t="s">
        <v>17</v>
      </c>
      <c r="B80" s="13" t="s">
        <v>2</v>
      </c>
      <c r="C80" s="57">
        <v>0</v>
      </c>
      <c r="D80" s="18"/>
      <c r="E80" s="23" t="e">
        <f t="shared" si="1"/>
        <v>#DIV/0!</v>
      </c>
      <c r="F80" s="10"/>
      <c r="O80" s="2"/>
    </row>
    <row r="81" spans="1:15" ht="0" customHeight="1" hidden="1" outlineLevel="1">
      <c r="A81" s="12" t="s">
        <v>16</v>
      </c>
      <c r="B81" s="13"/>
      <c r="C81" s="57">
        <v>0</v>
      </c>
      <c r="D81" s="18"/>
      <c r="E81" s="23" t="e">
        <f t="shared" si="1"/>
        <v>#DIV/0!</v>
      </c>
      <c r="F81" s="10"/>
      <c r="O81" s="2"/>
    </row>
    <row r="82" spans="1:15" ht="0" customHeight="1" hidden="1" outlineLevel="1">
      <c r="A82" s="14" t="s">
        <v>17</v>
      </c>
      <c r="B82" s="13" t="s">
        <v>2</v>
      </c>
      <c r="C82" s="57">
        <v>0</v>
      </c>
      <c r="D82" s="18"/>
      <c r="E82" s="23" t="e">
        <f t="shared" si="1"/>
        <v>#DIV/0!</v>
      </c>
      <c r="F82" s="10"/>
      <c r="O82" s="2"/>
    </row>
    <row r="83" spans="1:15" ht="0" customHeight="1" hidden="1" outlineLevel="1">
      <c r="A83" s="12" t="s">
        <v>16</v>
      </c>
      <c r="B83" s="10"/>
      <c r="C83" s="57">
        <v>0</v>
      </c>
      <c r="D83" s="18"/>
      <c r="E83" s="23" t="e">
        <f t="shared" si="1"/>
        <v>#DIV/0!</v>
      </c>
      <c r="F83" s="10"/>
      <c r="O83" s="2"/>
    </row>
    <row r="84" spans="1:15" ht="0" customHeight="1" hidden="1" outlineLevel="1">
      <c r="A84" s="9" t="s">
        <v>0</v>
      </c>
      <c r="B84" s="10" t="s">
        <v>2</v>
      </c>
      <c r="C84" s="57">
        <v>0</v>
      </c>
      <c r="D84" s="18"/>
      <c r="E84" s="23" t="e">
        <f t="shared" si="1"/>
        <v>#DIV/0!</v>
      </c>
      <c r="F84" s="10"/>
      <c r="O84" s="2"/>
    </row>
    <row r="85" spans="1:15" ht="0" customHeight="1" hidden="1" outlineLevel="1">
      <c r="A85" s="7"/>
      <c r="B85" s="10" t="s">
        <v>4</v>
      </c>
      <c r="C85" s="57">
        <v>0</v>
      </c>
      <c r="D85" s="18"/>
      <c r="E85" s="23" t="e">
        <f t="shared" si="1"/>
        <v>#DIV/0!</v>
      </c>
      <c r="F85" s="10"/>
      <c r="O85" s="2"/>
    </row>
    <row r="86" spans="1:15" ht="13.5" customHeight="1" outlineLevel="1">
      <c r="A86" s="5" t="s">
        <v>1</v>
      </c>
      <c r="B86" s="10" t="s">
        <v>3</v>
      </c>
      <c r="C86" s="57">
        <v>1150</v>
      </c>
      <c r="D86" s="18">
        <v>9288</v>
      </c>
      <c r="E86" s="23">
        <f t="shared" si="1"/>
        <v>8.076521739130435</v>
      </c>
      <c r="F86" s="10" t="s">
        <v>55</v>
      </c>
      <c r="O86" s="2"/>
    </row>
    <row r="87" spans="1:15" ht="13.5" customHeight="1" outlineLevel="1">
      <c r="A87" s="9" t="s">
        <v>1</v>
      </c>
      <c r="B87" s="10" t="s">
        <v>3</v>
      </c>
      <c r="C87" s="57">
        <v>17957</v>
      </c>
      <c r="D87" s="18">
        <v>97491</v>
      </c>
      <c r="E87" s="23">
        <f t="shared" si="1"/>
        <v>5.429136269978281</v>
      </c>
      <c r="F87" s="10" t="s">
        <v>55</v>
      </c>
      <c r="O87" s="2"/>
    </row>
    <row r="88" spans="1:15" ht="13.5" customHeight="1" outlineLevel="1">
      <c r="A88" s="9" t="s">
        <v>1</v>
      </c>
      <c r="B88" s="8" t="s">
        <v>3</v>
      </c>
      <c r="C88" s="57">
        <v>2076</v>
      </c>
      <c r="D88" s="18">
        <v>12899</v>
      </c>
      <c r="E88" s="23">
        <f t="shared" si="1"/>
        <v>6.213391136801541</v>
      </c>
      <c r="F88" s="10" t="s">
        <v>55</v>
      </c>
      <c r="O88" s="2"/>
    </row>
    <row r="89" spans="1:15" ht="0" customHeight="1" hidden="1" outlineLevel="1">
      <c r="A89" s="9" t="s">
        <v>13</v>
      </c>
      <c r="B89" s="8" t="s">
        <v>15</v>
      </c>
      <c r="C89" s="57">
        <v>0</v>
      </c>
      <c r="D89" s="18"/>
      <c r="E89" s="23" t="e">
        <f t="shared" si="1"/>
        <v>#DIV/0!</v>
      </c>
      <c r="F89" s="10"/>
      <c r="O89" s="2"/>
    </row>
    <row r="90" spans="1:15" ht="0" customHeight="1" hidden="1" outlineLevel="1">
      <c r="A90" s="9"/>
      <c r="B90" s="8" t="s">
        <v>4</v>
      </c>
      <c r="C90" s="57">
        <v>0</v>
      </c>
      <c r="D90" s="18"/>
      <c r="E90" s="23" t="e">
        <f t="shared" si="1"/>
        <v>#DIV/0!</v>
      </c>
      <c r="F90" s="10"/>
      <c r="O90" s="2"/>
    </row>
    <row r="91" spans="1:15" ht="0" customHeight="1" hidden="1" outlineLevel="1">
      <c r="A91" s="9" t="s">
        <v>14</v>
      </c>
      <c r="B91" s="8" t="s">
        <v>15</v>
      </c>
      <c r="C91" s="57">
        <v>0</v>
      </c>
      <c r="D91" s="18"/>
      <c r="E91" s="23" t="e">
        <f t="shared" si="1"/>
        <v>#DIV/0!</v>
      </c>
      <c r="F91" s="10"/>
      <c r="O91" s="2"/>
    </row>
    <row r="92" spans="1:15" ht="0" customHeight="1" hidden="1" outlineLevel="1">
      <c r="A92" s="9"/>
      <c r="B92" s="8" t="s">
        <v>4</v>
      </c>
      <c r="C92" s="57">
        <v>0</v>
      </c>
      <c r="D92" s="18"/>
      <c r="E92" s="23" t="e">
        <f t="shared" si="1"/>
        <v>#DIV/0!</v>
      </c>
      <c r="F92" s="10"/>
      <c r="O92" s="2"/>
    </row>
    <row r="93" spans="1:15" ht="13.5" customHeight="1" outlineLevel="1" thickBot="1">
      <c r="A93" s="15" t="s">
        <v>5</v>
      </c>
      <c r="B93" s="16" t="s">
        <v>2</v>
      </c>
      <c r="C93" s="58">
        <v>406.745</v>
      </c>
      <c r="D93" s="35">
        <v>9416</v>
      </c>
      <c r="E93" s="36">
        <f t="shared" si="1"/>
        <v>23.14963920884092</v>
      </c>
      <c r="F93" s="16" t="s">
        <v>54</v>
      </c>
      <c r="O93" s="2"/>
    </row>
    <row r="94" spans="1:15" ht="24" customHeight="1" thickBot="1">
      <c r="A94" s="190" t="s">
        <v>38</v>
      </c>
      <c r="B94" s="191"/>
      <c r="C94" s="53"/>
      <c r="D94" s="33"/>
      <c r="E94" s="37"/>
      <c r="F94" s="34"/>
      <c r="O94" s="2"/>
    </row>
    <row r="95" spans="1:15" ht="13.5" customHeight="1" outlineLevel="1">
      <c r="A95" s="40" t="s">
        <v>17</v>
      </c>
      <c r="B95" s="17" t="s">
        <v>2</v>
      </c>
      <c r="C95" s="59">
        <v>571</v>
      </c>
      <c r="D95" s="28">
        <v>38458</v>
      </c>
      <c r="E95" s="32">
        <f t="shared" si="1"/>
        <v>67.35201401050789</v>
      </c>
      <c r="F95" s="11" t="s">
        <v>54</v>
      </c>
      <c r="O95" s="2"/>
    </row>
    <row r="96" spans="1:15" ht="0" customHeight="1" hidden="1" outlineLevel="1">
      <c r="A96" s="14" t="s">
        <v>17</v>
      </c>
      <c r="B96" s="13" t="s">
        <v>2</v>
      </c>
      <c r="C96" s="57">
        <v>0</v>
      </c>
      <c r="D96" s="18"/>
      <c r="E96" s="23" t="e">
        <f t="shared" si="1"/>
        <v>#DIV/0!</v>
      </c>
      <c r="F96" s="10"/>
      <c r="O96" s="2"/>
    </row>
    <row r="97" spans="1:15" ht="0" customHeight="1" hidden="1" outlineLevel="1">
      <c r="A97" s="12" t="s">
        <v>16</v>
      </c>
      <c r="B97" s="13"/>
      <c r="C97" s="57">
        <v>0</v>
      </c>
      <c r="D97" s="18"/>
      <c r="E97" s="23" t="e">
        <f t="shared" si="1"/>
        <v>#DIV/0!</v>
      </c>
      <c r="F97" s="10"/>
      <c r="O97" s="2"/>
    </row>
    <row r="98" spans="1:15" ht="0" customHeight="1" hidden="1" outlineLevel="1">
      <c r="A98" s="14" t="s">
        <v>17</v>
      </c>
      <c r="B98" s="13" t="s">
        <v>2</v>
      </c>
      <c r="C98" s="57">
        <v>0</v>
      </c>
      <c r="D98" s="18"/>
      <c r="E98" s="23" t="e">
        <f t="shared" si="1"/>
        <v>#DIV/0!</v>
      </c>
      <c r="F98" s="10"/>
      <c r="O98" s="2"/>
    </row>
    <row r="99" spans="1:15" ht="0" customHeight="1" hidden="1" outlineLevel="1">
      <c r="A99" s="12" t="s">
        <v>16</v>
      </c>
      <c r="B99" s="10"/>
      <c r="C99" s="57">
        <v>0</v>
      </c>
      <c r="D99" s="18"/>
      <c r="E99" s="23" t="e">
        <f t="shared" si="1"/>
        <v>#DIV/0!</v>
      </c>
      <c r="F99" s="10"/>
      <c r="O99" s="2"/>
    </row>
    <row r="100" spans="1:15" ht="0" customHeight="1" hidden="1" outlineLevel="1">
      <c r="A100" s="9" t="s">
        <v>0</v>
      </c>
      <c r="B100" s="10" t="s">
        <v>2</v>
      </c>
      <c r="C100" s="57">
        <v>0</v>
      </c>
      <c r="D100" s="18"/>
      <c r="E100" s="23" t="e">
        <f t="shared" si="1"/>
        <v>#DIV/0!</v>
      </c>
      <c r="F100" s="10"/>
      <c r="O100" s="2"/>
    </row>
    <row r="101" spans="1:15" ht="0" customHeight="1" hidden="1" outlineLevel="1">
      <c r="A101" s="7"/>
      <c r="B101" s="10" t="s">
        <v>4</v>
      </c>
      <c r="C101" s="57">
        <v>0</v>
      </c>
      <c r="D101" s="18"/>
      <c r="E101" s="23" t="e">
        <f t="shared" si="1"/>
        <v>#DIV/0!</v>
      </c>
      <c r="F101" s="10"/>
      <c r="O101" s="2"/>
    </row>
    <row r="102" spans="1:15" ht="13.5" customHeight="1" outlineLevel="1">
      <c r="A102" s="5" t="s">
        <v>1</v>
      </c>
      <c r="B102" s="10" t="s">
        <v>3</v>
      </c>
      <c r="C102" s="57">
        <v>1260</v>
      </c>
      <c r="D102" s="18">
        <v>8030</v>
      </c>
      <c r="E102" s="23">
        <f t="shared" si="1"/>
        <v>6.373015873015873</v>
      </c>
      <c r="F102" s="10" t="s">
        <v>55</v>
      </c>
      <c r="O102" s="2"/>
    </row>
    <row r="103" spans="1:15" ht="0" customHeight="1" hidden="1" outlineLevel="1">
      <c r="A103" s="9" t="s">
        <v>1</v>
      </c>
      <c r="B103" s="10" t="s">
        <v>3</v>
      </c>
      <c r="C103" s="57">
        <v>0</v>
      </c>
      <c r="D103" s="18"/>
      <c r="E103" s="23" t="e">
        <f t="shared" si="1"/>
        <v>#DIV/0!</v>
      </c>
      <c r="F103" s="10"/>
      <c r="O103" s="2"/>
    </row>
    <row r="104" spans="1:15" ht="0" customHeight="1" hidden="1" outlineLevel="1">
      <c r="A104" s="7" t="s">
        <v>48</v>
      </c>
      <c r="B104" s="8" t="s">
        <v>49</v>
      </c>
      <c r="C104" s="57">
        <v>0</v>
      </c>
      <c r="D104" s="18"/>
      <c r="E104" s="23" t="e">
        <f t="shared" si="1"/>
        <v>#DIV/0!</v>
      </c>
      <c r="F104" s="10"/>
      <c r="O104" s="2"/>
    </row>
    <row r="105" spans="1:15" ht="0" customHeight="1" hidden="1" outlineLevel="1">
      <c r="A105" s="9" t="s">
        <v>1</v>
      </c>
      <c r="B105" s="8" t="s">
        <v>3</v>
      </c>
      <c r="C105" s="57">
        <v>0</v>
      </c>
      <c r="D105" s="18"/>
      <c r="E105" s="23" t="e">
        <f t="shared" si="1"/>
        <v>#DIV/0!</v>
      </c>
      <c r="F105" s="10"/>
      <c r="O105" s="2"/>
    </row>
    <row r="106" spans="1:15" ht="0" customHeight="1" hidden="1" outlineLevel="1">
      <c r="A106" s="7" t="s">
        <v>45</v>
      </c>
      <c r="B106" s="8" t="s">
        <v>46</v>
      </c>
      <c r="C106" s="57">
        <v>0</v>
      </c>
      <c r="D106" s="18"/>
      <c r="E106" s="23" t="e">
        <f t="shared" si="1"/>
        <v>#DIV/0!</v>
      </c>
      <c r="F106" s="10"/>
      <c r="O106" s="2"/>
    </row>
    <row r="107" spans="1:15" ht="13.5" customHeight="1" outlineLevel="1">
      <c r="A107" s="9" t="s">
        <v>13</v>
      </c>
      <c r="B107" s="8" t="s">
        <v>15</v>
      </c>
      <c r="C107" s="57">
        <v>644.8</v>
      </c>
      <c r="D107" s="18">
        <v>344572.22</v>
      </c>
      <c r="E107" s="23">
        <f t="shared" si="1"/>
        <v>534.3861972704715</v>
      </c>
      <c r="F107" s="10" t="s">
        <v>56</v>
      </c>
      <c r="O107" s="2"/>
    </row>
    <row r="108" spans="1:15" ht="0" customHeight="1" hidden="1" outlineLevel="1">
      <c r="A108" s="9"/>
      <c r="B108" s="8"/>
      <c r="C108" s="57"/>
      <c r="D108" s="18"/>
      <c r="E108" s="23" t="e">
        <f t="shared" si="1"/>
        <v>#DIV/0!</v>
      </c>
      <c r="F108" s="10"/>
      <c r="O108" s="2"/>
    </row>
    <row r="109" spans="1:15" ht="0" customHeight="1" hidden="1" outlineLevel="1">
      <c r="A109" s="9" t="s">
        <v>44</v>
      </c>
      <c r="B109" s="8" t="s">
        <v>4</v>
      </c>
      <c r="C109" s="57"/>
      <c r="D109" s="18"/>
      <c r="E109" s="23" t="e">
        <f t="shared" si="1"/>
        <v>#DIV/0!</v>
      </c>
      <c r="F109" s="10"/>
      <c r="O109" s="2"/>
    </row>
    <row r="110" spans="1:15" ht="13.5" customHeight="1" outlineLevel="1" thickBot="1">
      <c r="A110" s="15" t="s">
        <v>5</v>
      </c>
      <c r="B110" s="16" t="s">
        <v>2</v>
      </c>
      <c r="C110" s="58">
        <v>856.791</v>
      </c>
      <c r="D110" s="35">
        <v>24408</v>
      </c>
      <c r="E110" s="36">
        <f t="shared" si="1"/>
        <v>28.48769419846847</v>
      </c>
      <c r="F110" s="16" t="s">
        <v>54</v>
      </c>
      <c r="O110" s="2"/>
    </row>
    <row r="111" spans="1:15" ht="24" customHeight="1" thickBot="1">
      <c r="A111" s="190" t="s">
        <v>29</v>
      </c>
      <c r="B111" s="194"/>
      <c r="C111" s="53"/>
      <c r="D111" s="33"/>
      <c r="E111" s="37"/>
      <c r="F111" s="34"/>
      <c r="O111" s="2"/>
    </row>
    <row r="112" spans="1:15" ht="13.5" customHeight="1" outlineLevel="1">
      <c r="A112" s="40" t="s">
        <v>17</v>
      </c>
      <c r="B112" s="17" t="s">
        <v>2</v>
      </c>
      <c r="C112" s="59">
        <v>426</v>
      </c>
      <c r="D112" s="28">
        <v>28268</v>
      </c>
      <c r="E112" s="32">
        <f t="shared" si="1"/>
        <v>66.35680751173709</v>
      </c>
      <c r="F112" s="11" t="s">
        <v>54</v>
      </c>
      <c r="O112" s="2"/>
    </row>
    <row r="113" spans="1:15" ht="0" customHeight="1" hidden="1" outlineLevel="1">
      <c r="A113" s="14" t="s">
        <v>17</v>
      </c>
      <c r="B113" s="13" t="s">
        <v>2</v>
      </c>
      <c r="C113" s="57">
        <v>0</v>
      </c>
      <c r="D113" s="18"/>
      <c r="E113" s="23" t="e">
        <f t="shared" si="1"/>
        <v>#DIV/0!</v>
      </c>
      <c r="F113" s="10"/>
      <c r="O113" s="2"/>
    </row>
    <row r="114" spans="1:15" ht="0" customHeight="1" hidden="1" outlineLevel="1">
      <c r="A114" s="12" t="s">
        <v>16</v>
      </c>
      <c r="B114" s="13"/>
      <c r="C114" s="57">
        <v>0</v>
      </c>
      <c r="D114" s="18"/>
      <c r="E114" s="23" t="e">
        <f aca="true" t="shared" si="2" ref="E114:E171">D114/C114</f>
        <v>#DIV/0!</v>
      </c>
      <c r="F114" s="10"/>
      <c r="O114" s="2"/>
    </row>
    <row r="115" spans="1:15" ht="0" customHeight="1" hidden="1" outlineLevel="1">
      <c r="A115" s="14" t="s">
        <v>17</v>
      </c>
      <c r="B115" s="13" t="s">
        <v>2</v>
      </c>
      <c r="C115" s="57">
        <v>0</v>
      </c>
      <c r="D115" s="18"/>
      <c r="E115" s="23" t="e">
        <f t="shared" si="2"/>
        <v>#DIV/0!</v>
      </c>
      <c r="F115" s="10"/>
      <c r="O115" s="2"/>
    </row>
    <row r="116" spans="1:15" ht="0" customHeight="1" hidden="1" outlineLevel="1">
      <c r="A116" s="12" t="s">
        <v>16</v>
      </c>
      <c r="B116" s="10"/>
      <c r="C116" s="57">
        <v>0</v>
      </c>
      <c r="D116" s="18"/>
      <c r="E116" s="23" t="e">
        <f t="shared" si="2"/>
        <v>#DIV/0!</v>
      </c>
      <c r="F116" s="10"/>
      <c r="O116" s="2"/>
    </row>
    <row r="117" spans="1:15" ht="0" customHeight="1" hidden="1" outlineLevel="1">
      <c r="A117" s="9" t="s">
        <v>0</v>
      </c>
      <c r="B117" s="10" t="s">
        <v>2</v>
      </c>
      <c r="C117" s="57">
        <v>0</v>
      </c>
      <c r="D117" s="18"/>
      <c r="E117" s="23" t="e">
        <f t="shared" si="2"/>
        <v>#DIV/0!</v>
      </c>
      <c r="F117" s="10"/>
      <c r="O117" s="2"/>
    </row>
    <row r="118" spans="1:15" ht="0" customHeight="1" hidden="1" outlineLevel="1">
      <c r="A118" s="7"/>
      <c r="B118" s="10" t="s">
        <v>4</v>
      </c>
      <c r="C118" s="57">
        <v>0</v>
      </c>
      <c r="D118" s="18"/>
      <c r="E118" s="23" t="e">
        <f t="shared" si="2"/>
        <v>#DIV/0!</v>
      </c>
      <c r="F118" s="10"/>
      <c r="O118" s="2"/>
    </row>
    <row r="119" spans="1:15" ht="0" customHeight="1" hidden="1" outlineLevel="1">
      <c r="A119" s="5" t="s">
        <v>1</v>
      </c>
      <c r="B119" s="10" t="s">
        <v>3</v>
      </c>
      <c r="C119" s="57">
        <v>0</v>
      </c>
      <c r="D119" s="18"/>
      <c r="E119" s="23" t="e">
        <f t="shared" si="2"/>
        <v>#DIV/0!</v>
      </c>
      <c r="F119" s="10"/>
      <c r="O119" s="2"/>
    </row>
    <row r="120" spans="1:15" ht="0" customHeight="1" hidden="1" outlineLevel="1">
      <c r="A120" s="7" t="s">
        <v>18</v>
      </c>
      <c r="B120" s="8"/>
      <c r="C120" s="57">
        <v>0</v>
      </c>
      <c r="D120" s="18"/>
      <c r="E120" s="23" t="e">
        <f t="shared" si="2"/>
        <v>#DIV/0!</v>
      </c>
      <c r="F120" s="10"/>
      <c r="O120" s="2"/>
    </row>
    <row r="121" spans="1:15" ht="0" customHeight="1" hidden="1" outlineLevel="1">
      <c r="A121" s="9" t="s">
        <v>1</v>
      </c>
      <c r="B121" s="10" t="s">
        <v>3</v>
      </c>
      <c r="C121" s="57">
        <v>0</v>
      </c>
      <c r="D121" s="18"/>
      <c r="E121" s="23" t="e">
        <f t="shared" si="2"/>
        <v>#DIV/0!</v>
      </c>
      <c r="F121" s="10"/>
      <c r="O121" s="2"/>
    </row>
    <row r="122" spans="1:15" ht="0" customHeight="1" hidden="1" outlineLevel="1">
      <c r="A122" s="7" t="s">
        <v>18</v>
      </c>
      <c r="B122" s="8"/>
      <c r="C122" s="57">
        <v>0</v>
      </c>
      <c r="D122" s="18"/>
      <c r="E122" s="23" t="e">
        <f t="shared" si="2"/>
        <v>#DIV/0!</v>
      </c>
      <c r="F122" s="10"/>
      <c r="O122" s="2"/>
    </row>
    <row r="123" spans="1:15" ht="0" customHeight="1" hidden="1" outlineLevel="1">
      <c r="A123" s="9" t="s">
        <v>1</v>
      </c>
      <c r="B123" s="8" t="s">
        <v>3</v>
      </c>
      <c r="C123" s="57">
        <v>0</v>
      </c>
      <c r="D123" s="18"/>
      <c r="E123" s="23" t="e">
        <f t="shared" si="2"/>
        <v>#DIV/0!</v>
      </c>
      <c r="F123" s="10"/>
      <c r="O123" s="2"/>
    </row>
    <row r="124" spans="1:15" ht="0" customHeight="1" hidden="1" outlineLevel="1">
      <c r="A124" s="7" t="s">
        <v>18</v>
      </c>
      <c r="B124" s="65"/>
      <c r="C124" s="57">
        <v>0</v>
      </c>
      <c r="D124" s="18"/>
      <c r="E124" s="23" t="e">
        <f t="shared" si="2"/>
        <v>#DIV/0!</v>
      </c>
      <c r="F124" s="10"/>
      <c r="O124" s="2"/>
    </row>
    <row r="125" spans="1:15" ht="13.5" customHeight="1" outlineLevel="1" thickBot="1">
      <c r="A125" s="9" t="s">
        <v>13</v>
      </c>
      <c r="B125" s="8" t="s">
        <v>15</v>
      </c>
      <c r="C125" s="57">
        <v>880.91</v>
      </c>
      <c r="D125" s="18">
        <v>492074.39</v>
      </c>
      <c r="E125" s="23">
        <f t="shared" si="2"/>
        <v>558.5978022726499</v>
      </c>
      <c r="F125" s="10" t="s">
        <v>56</v>
      </c>
      <c r="O125" s="2"/>
    </row>
    <row r="126" spans="1:15" ht="0" customHeight="1" hidden="1" outlineLevel="1">
      <c r="A126" s="9" t="s">
        <v>14</v>
      </c>
      <c r="B126" s="8" t="s">
        <v>15</v>
      </c>
      <c r="C126" s="57"/>
      <c r="D126" s="18"/>
      <c r="E126" s="23" t="e">
        <f t="shared" si="2"/>
        <v>#DIV/0!</v>
      </c>
      <c r="F126" s="10"/>
      <c r="O126" s="2"/>
    </row>
    <row r="127" spans="1:15" ht="0" customHeight="1" hidden="1" outlineLevel="1">
      <c r="A127" s="9"/>
      <c r="B127" s="8" t="s">
        <v>4</v>
      </c>
      <c r="C127" s="57"/>
      <c r="D127" s="18"/>
      <c r="E127" s="23" t="e">
        <f t="shared" si="2"/>
        <v>#DIV/0!</v>
      </c>
      <c r="F127" s="10"/>
      <c r="O127" s="2"/>
    </row>
    <row r="128" spans="1:15" ht="0" customHeight="1" hidden="1" outlineLevel="1">
      <c r="A128" s="9" t="s">
        <v>5</v>
      </c>
      <c r="B128" s="10" t="s">
        <v>2</v>
      </c>
      <c r="C128" s="57"/>
      <c r="D128" s="18"/>
      <c r="E128" s="23" t="e">
        <f t="shared" si="2"/>
        <v>#DIV/0!</v>
      </c>
      <c r="F128" s="10"/>
      <c r="O128" s="2"/>
    </row>
    <row r="129" spans="1:15" ht="0" customHeight="1" hidden="1" outlineLevel="1">
      <c r="A129" s="15"/>
      <c r="B129" s="16" t="s">
        <v>4</v>
      </c>
      <c r="C129" s="58"/>
      <c r="D129" s="35"/>
      <c r="E129" s="36" t="e">
        <f t="shared" si="2"/>
        <v>#DIV/0!</v>
      </c>
      <c r="F129" s="16"/>
      <c r="O129" s="2"/>
    </row>
    <row r="130" spans="1:15" ht="24" customHeight="1" collapsed="1" thickBot="1">
      <c r="A130" s="190" t="s">
        <v>37</v>
      </c>
      <c r="B130" s="191"/>
      <c r="C130" s="53"/>
      <c r="D130" s="33"/>
      <c r="E130" s="37"/>
      <c r="F130" s="34"/>
      <c r="O130" s="2"/>
    </row>
    <row r="131" spans="1:15" ht="0" customHeight="1" hidden="1" outlineLevel="1">
      <c r="A131" s="40" t="s">
        <v>17</v>
      </c>
      <c r="B131" s="17" t="s">
        <v>2</v>
      </c>
      <c r="C131" s="59"/>
      <c r="D131" s="28"/>
      <c r="E131" s="32" t="e">
        <f t="shared" si="2"/>
        <v>#DIV/0!</v>
      </c>
      <c r="F131" s="11"/>
      <c r="O131" s="2"/>
    </row>
    <row r="132" spans="1:15" ht="0" customHeight="1" hidden="1" outlineLevel="1">
      <c r="A132" s="12" t="s">
        <v>30</v>
      </c>
      <c r="B132" s="13"/>
      <c r="C132" s="57"/>
      <c r="D132" s="18"/>
      <c r="E132" s="23" t="e">
        <f t="shared" si="2"/>
        <v>#DIV/0!</v>
      </c>
      <c r="F132" s="10"/>
      <c r="O132" s="2"/>
    </row>
    <row r="133" spans="1:15" ht="0" customHeight="1" hidden="1" outlineLevel="1">
      <c r="A133" s="14" t="s">
        <v>17</v>
      </c>
      <c r="B133" s="13" t="s">
        <v>2</v>
      </c>
      <c r="C133" s="57"/>
      <c r="D133" s="18"/>
      <c r="E133" s="23" t="e">
        <f t="shared" si="2"/>
        <v>#DIV/0!</v>
      </c>
      <c r="F133" s="10"/>
      <c r="O133" s="2"/>
    </row>
    <row r="134" spans="1:15" ht="0" customHeight="1" hidden="1" outlineLevel="1">
      <c r="A134" s="7"/>
      <c r="B134" s="10"/>
      <c r="C134" s="57"/>
      <c r="D134" s="18"/>
      <c r="E134" s="23" t="e">
        <f t="shared" si="2"/>
        <v>#DIV/0!</v>
      </c>
      <c r="F134" s="10"/>
      <c r="O134" s="2"/>
    </row>
    <row r="135" spans="1:15" ht="0" customHeight="1" hidden="1" outlineLevel="1">
      <c r="A135" s="14" t="s">
        <v>17</v>
      </c>
      <c r="B135" s="13" t="s">
        <v>2</v>
      </c>
      <c r="C135" s="57"/>
      <c r="D135" s="18"/>
      <c r="E135" s="23" t="e">
        <f t="shared" si="2"/>
        <v>#DIV/0!</v>
      </c>
      <c r="F135" s="10"/>
      <c r="O135" s="2"/>
    </row>
    <row r="136" spans="1:15" ht="0" customHeight="1" hidden="1" outlineLevel="1">
      <c r="A136" s="12" t="s">
        <v>16</v>
      </c>
      <c r="B136" s="10"/>
      <c r="C136" s="57"/>
      <c r="D136" s="18"/>
      <c r="E136" s="23" t="e">
        <f t="shared" si="2"/>
        <v>#DIV/0!</v>
      </c>
      <c r="F136" s="10"/>
      <c r="O136" s="2"/>
    </row>
    <row r="137" spans="1:15" ht="0" customHeight="1" hidden="1" outlineLevel="1">
      <c r="A137" s="9" t="s">
        <v>0</v>
      </c>
      <c r="B137" s="10" t="s">
        <v>2</v>
      </c>
      <c r="C137" s="57"/>
      <c r="D137" s="18"/>
      <c r="E137" s="23" t="e">
        <f t="shared" si="2"/>
        <v>#DIV/0!</v>
      </c>
      <c r="F137" s="10"/>
      <c r="O137" s="2"/>
    </row>
    <row r="138" spans="1:15" ht="0" customHeight="1" hidden="1" outlineLevel="1">
      <c r="A138" s="7"/>
      <c r="B138" s="10" t="s">
        <v>4</v>
      </c>
      <c r="C138" s="57"/>
      <c r="D138" s="18"/>
      <c r="E138" s="23" t="e">
        <f t="shared" si="2"/>
        <v>#DIV/0!</v>
      </c>
      <c r="F138" s="10"/>
      <c r="O138" s="2"/>
    </row>
    <row r="139" spans="1:15" ht="13.5" customHeight="1" outlineLevel="1" thickBot="1">
      <c r="A139" s="5" t="s">
        <v>1</v>
      </c>
      <c r="B139" s="10" t="s">
        <v>3</v>
      </c>
      <c r="C139" s="57">
        <v>15713</v>
      </c>
      <c r="D139" s="18">
        <v>71582</v>
      </c>
      <c r="E139" s="23">
        <f t="shared" si="2"/>
        <v>4.555590911983708</v>
      </c>
      <c r="F139" s="10" t="s">
        <v>55</v>
      </c>
      <c r="O139" s="2"/>
    </row>
    <row r="140" spans="1:15" ht="0" customHeight="1" hidden="1" outlineLevel="1">
      <c r="A140" s="9" t="s">
        <v>1</v>
      </c>
      <c r="B140" s="10" t="s">
        <v>3</v>
      </c>
      <c r="C140" s="57"/>
      <c r="D140" s="18"/>
      <c r="E140" s="23" t="e">
        <f t="shared" si="2"/>
        <v>#DIV/0!</v>
      </c>
      <c r="F140" s="10"/>
      <c r="O140" s="2"/>
    </row>
    <row r="141" spans="1:15" ht="0" customHeight="1" hidden="1" outlineLevel="1">
      <c r="A141" s="7" t="s">
        <v>18</v>
      </c>
      <c r="B141" s="8"/>
      <c r="C141" s="57"/>
      <c r="D141" s="18"/>
      <c r="E141" s="23" t="e">
        <f t="shared" si="2"/>
        <v>#DIV/0!</v>
      </c>
      <c r="F141" s="10"/>
      <c r="O141" s="2"/>
    </row>
    <row r="142" spans="1:15" ht="0" customHeight="1" hidden="1" outlineLevel="1">
      <c r="A142" s="9" t="s">
        <v>1</v>
      </c>
      <c r="B142" s="8" t="s">
        <v>3</v>
      </c>
      <c r="C142" s="57"/>
      <c r="D142" s="18"/>
      <c r="E142" s="23" t="e">
        <f t="shared" si="2"/>
        <v>#DIV/0!</v>
      </c>
      <c r="F142" s="10"/>
      <c r="O142" s="2"/>
    </row>
    <row r="143" spans="1:15" ht="0" customHeight="1" hidden="1" outlineLevel="1">
      <c r="A143" s="7" t="s">
        <v>18</v>
      </c>
      <c r="B143" s="65"/>
      <c r="C143" s="57"/>
      <c r="D143" s="18"/>
      <c r="E143" s="23" t="e">
        <f t="shared" si="2"/>
        <v>#DIV/0!</v>
      </c>
      <c r="F143" s="10"/>
      <c r="O143" s="2"/>
    </row>
    <row r="144" spans="1:15" ht="0" customHeight="1" hidden="1" outlineLevel="1">
      <c r="A144" s="9" t="s">
        <v>13</v>
      </c>
      <c r="B144" s="8" t="s">
        <v>15</v>
      </c>
      <c r="C144" s="57"/>
      <c r="D144" s="18"/>
      <c r="E144" s="23" t="e">
        <f t="shared" si="2"/>
        <v>#DIV/0!</v>
      </c>
      <c r="F144" s="10"/>
      <c r="O144" s="2"/>
    </row>
    <row r="145" spans="1:15" ht="0" customHeight="1" hidden="1" outlineLevel="1">
      <c r="A145" s="9"/>
      <c r="B145" s="8" t="s">
        <v>4</v>
      </c>
      <c r="C145" s="57"/>
      <c r="D145" s="18"/>
      <c r="E145" s="23" t="e">
        <f t="shared" si="2"/>
        <v>#DIV/0!</v>
      </c>
      <c r="F145" s="10"/>
      <c r="O145" s="2"/>
    </row>
    <row r="146" spans="1:15" ht="0" customHeight="1" hidden="1" outlineLevel="1">
      <c r="A146" s="9" t="s">
        <v>14</v>
      </c>
      <c r="B146" s="8" t="s">
        <v>15</v>
      </c>
      <c r="C146" s="57"/>
      <c r="D146" s="18"/>
      <c r="E146" s="23" t="e">
        <f t="shared" si="2"/>
        <v>#DIV/0!</v>
      </c>
      <c r="F146" s="10"/>
      <c r="O146" s="2"/>
    </row>
    <row r="147" spans="1:15" ht="0" customHeight="1" hidden="1" outlineLevel="1">
      <c r="A147" s="9"/>
      <c r="B147" s="8" t="s">
        <v>4</v>
      </c>
      <c r="C147" s="57"/>
      <c r="D147" s="18"/>
      <c r="E147" s="23" t="e">
        <f t="shared" si="2"/>
        <v>#DIV/0!</v>
      </c>
      <c r="F147" s="10"/>
      <c r="O147" s="2"/>
    </row>
    <row r="148" spans="1:15" ht="0" customHeight="1" hidden="1" outlineLevel="1">
      <c r="A148" s="9" t="s">
        <v>5</v>
      </c>
      <c r="B148" s="10" t="s">
        <v>2</v>
      </c>
      <c r="C148" s="57"/>
      <c r="D148" s="18"/>
      <c r="E148" s="23" t="e">
        <f t="shared" si="2"/>
        <v>#DIV/0!</v>
      </c>
      <c r="F148" s="10"/>
      <c r="O148" s="2"/>
    </row>
    <row r="149" spans="1:15" ht="0" customHeight="1" hidden="1" outlineLevel="1">
      <c r="A149" s="19"/>
      <c r="B149" s="16" t="s">
        <v>4</v>
      </c>
      <c r="C149" s="58"/>
      <c r="D149" s="35"/>
      <c r="E149" s="36" t="e">
        <f t="shared" si="2"/>
        <v>#DIV/0!</v>
      </c>
      <c r="F149" s="16"/>
      <c r="O149" s="2"/>
    </row>
    <row r="150" spans="1:15" ht="24" customHeight="1" collapsed="1" thickBot="1">
      <c r="A150" s="190" t="s">
        <v>11</v>
      </c>
      <c r="B150" s="191"/>
      <c r="C150" s="53"/>
      <c r="D150" s="33"/>
      <c r="E150" s="37"/>
      <c r="F150" s="34"/>
      <c r="O150" s="2"/>
    </row>
    <row r="151" spans="1:15" ht="13.5" customHeight="1" outlineLevel="1">
      <c r="A151" s="40" t="s">
        <v>17</v>
      </c>
      <c r="B151" s="17" t="s">
        <v>2</v>
      </c>
      <c r="C151" s="59">
        <v>625</v>
      </c>
      <c r="D151" s="28">
        <v>41276</v>
      </c>
      <c r="E151" s="32">
        <f t="shared" si="2"/>
        <v>66.0416</v>
      </c>
      <c r="F151" s="11" t="s">
        <v>54</v>
      </c>
      <c r="O151" s="2"/>
    </row>
    <row r="152" spans="1:15" ht="0" customHeight="1" hidden="1" outlineLevel="1">
      <c r="A152" s="14" t="s">
        <v>17</v>
      </c>
      <c r="B152" s="13" t="s">
        <v>2</v>
      </c>
      <c r="C152" s="57">
        <v>0</v>
      </c>
      <c r="D152" s="18"/>
      <c r="E152" s="23" t="e">
        <f t="shared" si="2"/>
        <v>#DIV/0!</v>
      </c>
      <c r="F152" s="10"/>
      <c r="O152" s="2"/>
    </row>
    <row r="153" spans="1:15" ht="0" customHeight="1" hidden="1" outlineLevel="1">
      <c r="A153" s="12" t="s">
        <v>16</v>
      </c>
      <c r="B153" s="13"/>
      <c r="C153" s="57">
        <v>0</v>
      </c>
      <c r="D153" s="18"/>
      <c r="E153" s="23" t="e">
        <f t="shared" si="2"/>
        <v>#DIV/0!</v>
      </c>
      <c r="F153" s="10"/>
      <c r="O153" s="2"/>
    </row>
    <row r="154" spans="1:15" ht="0" customHeight="1" hidden="1" outlineLevel="1">
      <c r="A154" s="14" t="s">
        <v>17</v>
      </c>
      <c r="B154" s="13" t="s">
        <v>2</v>
      </c>
      <c r="C154" s="57">
        <v>0</v>
      </c>
      <c r="D154" s="18"/>
      <c r="E154" s="23" t="e">
        <f t="shared" si="2"/>
        <v>#DIV/0!</v>
      </c>
      <c r="F154" s="10"/>
      <c r="O154" s="2"/>
    </row>
    <row r="155" spans="1:15" ht="0" customHeight="1" hidden="1" outlineLevel="1">
      <c r="A155" s="12" t="s">
        <v>16</v>
      </c>
      <c r="B155" s="10"/>
      <c r="C155" s="57">
        <v>0</v>
      </c>
      <c r="D155" s="18"/>
      <c r="E155" s="23" t="e">
        <f t="shared" si="2"/>
        <v>#DIV/0!</v>
      </c>
      <c r="F155" s="10"/>
      <c r="O155" s="2"/>
    </row>
    <row r="156" spans="1:15" ht="0" customHeight="1" hidden="1" outlineLevel="1">
      <c r="A156" s="9" t="s">
        <v>0</v>
      </c>
      <c r="B156" s="10" t="s">
        <v>2</v>
      </c>
      <c r="C156" s="57">
        <v>0</v>
      </c>
      <c r="D156" s="18"/>
      <c r="E156" s="23" t="e">
        <f t="shared" si="2"/>
        <v>#DIV/0!</v>
      </c>
      <c r="F156" s="10"/>
      <c r="O156" s="2"/>
    </row>
    <row r="157" spans="1:15" ht="0" customHeight="1" hidden="1" outlineLevel="1">
      <c r="A157" s="7"/>
      <c r="B157" s="10" t="s">
        <v>4</v>
      </c>
      <c r="C157" s="57">
        <v>0</v>
      </c>
      <c r="D157" s="18"/>
      <c r="E157" s="23" t="e">
        <f t="shared" si="2"/>
        <v>#DIV/0!</v>
      </c>
      <c r="F157" s="10"/>
      <c r="O157" s="2"/>
    </row>
    <row r="158" spans="1:15" ht="13.5" customHeight="1" outlineLevel="1">
      <c r="A158" s="5" t="s">
        <v>1</v>
      </c>
      <c r="B158" s="10" t="s">
        <v>3</v>
      </c>
      <c r="C158" s="57">
        <v>25256</v>
      </c>
      <c r="D158" s="18">
        <v>149597</v>
      </c>
      <c r="E158" s="23">
        <f t="shared" si="2"/>
        <v>5.923226164079822</v>
      </c>
      <c r="F158" s="10" t="s">
        <v>55</v>
      </c>
      <c r="O158" s="2"/>
    </row>
    <row r="159" spans="1:15" ht="0" customHeight="1" hidden="1" outlineLevel="1">
      <c r="A159" s="9" t="s">
        <v>1</v>
      </c>
      <c r="B159" s="10" t="s">
        <v>3</v>
      </c>
      <c r="C159" s="57">
        <v>0</v>
      </c>
      <c r="D159" s="18"/>
      <c r="E159" s="23" t="e">
        <f t="shared" si="2"/>
        <v>#DIV/0!</v>
      </c>
      <c r="F159" s="10"/>
      <c r="O159" s="2"/>
    </row>
    <row r="160" spans="1:15" ht="0" customHeight="1" hidden="1" outlineLevel="1">
      <c r="A160" s="7" t="s">
        <v>18</v>
      </c>
      <c r="B160" s="8"/>
      <c r="C160" s="57">
        <v>0</v>
      </c>
      <c r="D160" s="18"/>
      <c r="E160" s="23" t="e">
        <f t="shared" si="2"/>
        <v>#DIV/0!</v>
      </c>
      <c r="F160" s="10"/>
      <c r="O160" s="2"/>
    </row>
    <row r="161" spans="1:15" ht="0" customHeight="1" hidden="1" outlineLevel="1">
      <c r="A161" s="9" t="s">
        <v>1</v>
      </c>
      <c r="B161" s="8" t="s">
        <v>3</v>
      </c>
      <c r="C161" s="57">
        <v>0</v>
      </c>
      <c r="D161" s="18"/>
      <c r="E161" s="23" t="e">
        <f t="shared" si="2"/>
        <v>#DIV/0!</v>
      </c>
      <c r="F161" s="10"/>
      <c r="O161" s="2"/>
    </row>
    <row r="162" spans="1:15" ht="0" customHeight="1" hidden="1" outlineLevel="1">
      <c r="A162" s="7" t="s">
        <v>18</v>
      </c>
      <c r="B162" s="65"/>
      <c r="C162" s="57">
        <v>0</v>
      </c>
      <c r="D162" s="18"/>
      <c r="E162" s="23" t="e">
        <f t="shared" si="2"/>
        <v>#DIV/0!</v>
      </c>
      <c r="F162" s="10"/>
      <c r="O162" s="2"/>
    </row>
    <row r="163" spans="1:15" ht="13.5" customHeight="1" outlineLevel="1">
      <c r="A163" s="9" t="s">
        <v>25</v>
      </c>
      <c r="B163" s="8" t="s">
        <v>15</v>
      </c>
      <c r="C163" s="57">
        <v>943.86</v>
      </c>
      <c r="D163" s="18">
        <v>413479.75</v>
      </c>
      <c r="E163" s="23">
        <f t="shared" si="2"/>
        <v>438.0731782255843</v>
      </c>
      <c r="F163" s="10" t="s">
        <v>56</v>
      </c>
      <c r="O163" s="2"/>
    </row>
    <row r="164" spans="1:15" ht="0" customHeight="1" hidden="1" outlineLevel="1">
      <c r="A164" s="9" t="s">
        <v>14</v>
      </c>
      <c r="B164" s="8" t="s">
        <v>15</v>
      </c>
      <c r="C164" s="57">
        <v>0</v>
      </c>
      <c r="D164" s="18"/>
      <c r="E164" s="23" t="e">
        <f t="shared" si="2"/>
        <v>#DIV/0!</v>
      </c>
      <c r="F164" s="10"/>
      <c r="O164" s="2"/>
    </row>
    <row r="165" spans="1:15" ht="0" customHeight="1" hidden="1" outlineLevel="1">
      <c r="A165" s="9"/>
      <c r="B165" s="8" t="s">
        <v>4</v>
      </c>
      <c r="C165" s="57">
        <v>0</v>
      </c>
      <c r="D165" s="18"/>
      <c r="E165" s="23" t="e">
        <f t="shared" si="2"/>
        <v>#DIV/0!</v>
      </c>
      <c r="F165" s="10"/>
      <c r="O165" s="2"/>
    </row>
    <row r="166" spans="1:15" ht="13.5" customHeight="1" outlineLevel="1" thickBot="1">
      <c r="A166" s="15" t="s">
        <v>5</v>
      </c>
      <c r="B166" s="16" t="s">
        <v>2</v>
      </c>
      <c r="C166" s="58">
        <v>528.27</v>
      </c>
      <c r="D166" s="35">
        <v>14952</v>
      </c>
      <c r="E166" s="36">
        <f t="shared" si="2"/>
        <v>28.30370833096712</v>
      </c>
      <c r="F166" s="16" t="s">
        <v>54</v>
      </c>
      <c r="O166" s="2"/>
    </row>
    <row r="167" spans="1:15" ht="24" customHeight="1" thickBot="1">
      <c r="A167" s="190" t="s">
        <v>8</v>
      </c>
      <c r="B167" s="191"/>
      <c r="C167" s="53"/>
      <c r="D167" s="33"/>
      <c r="E167" s="37"/>
      <c r="F167" s="34"/>
      <c r="O167" s="2"/>
    </row>
    <row r="168" spans="1:15" ht="0" customHeight="1" hidden="1" outlineLevel="1">
      <c r="A168" s="40"/>
      <c r="B168" s="17"/>
      <c r="C168" s="59"/>
      <c r="D168" s="28"/>
      <c r="E168" s="32" t="e">
        <f t="shared" si="2"/>
        <v>#DIV/0!</v>
      </c>
      <c r="F168" s="11"/>
      <c r="O168" s="2"/>
    </row>
    <row r="169" spans="1:15" ht="0" customHeight="1" hidden="1" outlineLevel="1">
      <c r="A169" s="12"/>
      <c r="B169" s="13"/>
      <c r="C169" s="57"/>
      <c r="D169" s="18"/>
      <c r="E169" s="23" t="e">
        <f t="shared" si="2"/>
        <v>#DIV/0!</v>
      </c>
      <c r="F169" s="10"/>
      <c r="O169" s="2"/>
    </row>
    <row r="170" spans="1:15" ht="0" customHeight="1" hidden="1" outlineLevel="1">
      <c r="A170" s="14"/>
      <c r="B170" s="13"/>
      <c r="C170" s="57"/>
      <c r="D170" s="18"/>
      <c r="E170" s="23" t="e">
        <f t="shared" si="2"/>
        <v>#DIV/0!</v>
      </c>
      <c r="F170" s="10"/>
      <c r="O170" s="2"/>
    </row>
    <row r="171" spans="1:15" ht="0" customHeight="1" hidden="1" outlineLevel="1">
      <c r="A171" s="12"/>
      <c r="B171" s="13"/>
      <c r="C171" s="57"/>
      <c r="D171" s="18"/>
      <c r="E171" s="23" t="e">
        <f t="shared" si="2"/>
        <v>#DIV/0!</v>
      </c>
      <c r="F171" s="10"/>
      <c r="O171" s="2"/>
    </row>
    <row r="172" spans="1:15" ht="0" customHeight="1" hidden="1" outlineLevel="1">
      <c r="A172" s="14"/>
      <c r="B172" s="13"/>
      <c r="C172" s="57"/>
      <c r="D172" s="18"/>
      <c r="E172" s="23" t="e">
        <f aca="true" t="shared" si="3" ref="E172:E179">D172/C172</f>
        <v>#DIV/0!</v>
      </c>
      <c r="F172" s="10"/>
      <c r="O172" s="2"/>
    </row>
    <row r="173" spans="1:15" ht="0" customHeight="1" hidden="1" outlineLevel="1">
      <c r="A173" s="12"/>
      <c r="B173" s="10"/>
      <c r="C173" s="57"/>
      <c r="D173" s="18"/>
      <c r="E173" s="23" t="e">
        <f t="shared" si="3"/>
        <v>#DIV/0!</v>
      </c>
      <c r="F173" s="10"/>
      <c r="O173" s="2"/>
    </row>
    <row r="174" spans="1:15" ht="0" customHeight="1" hidden="1" outlineLevel="1">
      <c r="A174" s="9"/>
      <c r="B174" s="10"/>
      <c r="C174" s="57"/>
      <c r="D174" s="18"/>
      <c r="E174" s="23" t="e">
        <f t="shared" si="3"/>
        <v>#DIV/0!</v>
      </c>
      <c r="F174" s="10"/>
      <c r="O174" s="2"/>
    </row>
    <row r="175" spans="1:15" ht="0" customHeight="1" hidden="1" outlineLevel="1">
      <c r="A175" s="7"/>
      <c r="B175" s="10"/>
      <c r="C175" s="57"/>
      <c r="D175" s="18"/>
      <c r="E175" s="23" t="e">
        <f t="shared" si="3"/>
        <v>#DIV/0!</v>
      </c>
      <c r="F175" s="10"/>
      <c r="O175" s="2"/>
    </row>
    <row r="176" spans="1:15" ht="0" customHeight="1" hidden="1" outlineLevel="1">
      <c r="A176" s="5"/>
      <c r="B176" s="10"/>
      <c r="C176" s="57"/>
      <c r="D176" s="18"/>
      <c r="E176" s="23" t="e">
        <f t="shared" si="3"/>
        <v>#DIV/0!</v>
      </c>
      <c r="F176" s="10"/>
      <c r="O176" s="2"/>
    </row>
    <row r="177" spans="1:15" ht="0" customHeight="1" hidden="1" outlineLevel="1">
      <c r="A177" s="7"/>
      <c r="B177" s="8"/>
      <c r="C177" s="57"/>
      <c r="D177" s="18"/>
      <c r="E177" s="23" t="e">
        <f t="shared" si="3"/>
        <v>#DIV/0!</v>
      </c>
      <c r="F177" s="10"/>
      <c r="O177" s="2"/>
    </row>
    <row r="178" spans="1:15" ht="0" customHeight="1" hidden="1" outlineLevel="1">
      <c r="A178" s="9"/>
      <c r="B178" s="10"/>
      <c r="C178" s="57"/>
      <c r="D178" s="18"/>
      <c r="E178" s="23" t="e">
        <f t="shared" si="3"/>
        <v>#DIV/0!</v>
      </c>
      <c r="F178" s="10"/>
      <c r="O178" s="2"/>
    </row>
    <row r="179" spans="1:15" ht="0" customHeight="1" hidden="1" outlineLevel="1">
      <c r="A179" s="7"/>
      <c r="B179" s="8"/>
      <c r="C179" s="57"/>
      <c r="D179" s="18"/>
      <c r="E179" s="23" t="e">
        <f t="shared" si="3"/>
        <v>#DIV/0!</v>
      </c>
      <c r="F179" s="10"/>
      <c r="O179" s="2"/>
    </row>
    <row r="180" spans="1:15" ht="13.5" customHeight="1" outlineLevel="1">
      <c r="A180" s="5" t="s">
        <v>1</v>
      </c>
      <c r="B180" s="10" t="s">
        <v>3</v>
      </c>
      <c r="C180" s="57">
        <v>0</v>
      </c>
      <c r="D180" s="18">
        <v>1761</v>
      </c>
      <c r="E180" s="23">
        <v>1761</v>
      </c>
      <c r="F180" s="10" t="s">
        <v>55</v>
      </c>
      <c r="O180" s="2"/>
    </row>
    <row r="181" spans="1:15" ht="0" customHeight="1" hidden="1" outlineLevel="1">
      <c r="A181" s="9" t="s">
        <v>13</v>
      </c>
      <c r="B181" s="8" t="s">
        <v>15</v>
      </c>
      <c r="C181" s="57">
        <v>0</v>
      </c>
      <c r="D181" s="18"/>
      <c r="E181" s="23" t="e">
        <f aca="true" t="shared" si="4" ref="E181:E224">D181/C181</f>
        <v>#DIV/0!</v>
      </c>
      <c r="F181" s="10"/>
      <c r="O181" s="2"/>
    </row>
    <row r="182" spans="1:15" ht="0" customHeight="1" hidden="1" outlineLevel="1">
      <c r="A182" s="9"/>
      <c r="B182" s="8" t="s">
        <v>4</v>
      </c>
      <c r="C182" s="57">
        <v>0</v>
      </c>
      <c r="D182" s="18"/>
      <c r="E182" s="23" t="e">
        <f t="shared" si="4"/>
        <v>#DIV/0!</v>
      </c>
      <c r="F182" s="10"/>
      <c r="O182" s="2"/>
    </row>
    <row r="183" spans="1:15" ht="0" customHeight="1" hidden="1" outlineLevel="1">
      <c r="A183" s="9" t="s">
        <v>14</v>
      </c>
      <c r="B183" s="8" t="s">
        <v>15</v>
      </c>
      <c r="C183" s="57">
        <v>0</v>
      </c>
      <c r="D183" s="18"/>
      <c r="E183" s="23" t="e">
        <f t="shared" si="4"/>
        <v>#DIV/0!</v>
      </c>
      <c r="F183" s="10"/>
      <c r="O183" s="2"/>
    </row>
    <row r="184" spans="1:15" ht="0" customHeight="1" hidden="1" outlineLevel="1">
      <c r="A184" s="9"/>
      <c r="B184" s="8" t="s">
        <v>4</v>
      </c>
      <c r="C184" s="57">
        <v>0</v>
      </c>
      <c r="D184" s="18"/>
      <c r="E184" s="23" t="e">
        <f t="shared" si="4"/>
        <v>#DIV/0!</v>
      </c>
      <c r="F184" s="10"/>
      <c r="O184" s="2"/>
    </row>
    <row r="185" spans="1:15" ht="13.5" customHeight="1" outlineLevel="1" thickBot="1">
      <c r="A185" s="15" t="s">
        <v>5</v>
      </c>
      <c r="B185" s="16" t="s">
        <v>2</v>
      </c>
      <c r="C185" s="58">
        <v>44</v>
      </c>
      <c r="D185" s="35">
        <v>1245</v>
      </c>
      <c r="E185" s="36">
        <f t="shared" si="4"/>
        <v>28.295454545454547</v>
      </c>
      <c r="F185" s="16" t="s">
        <v>54</v>
      </c>
      <c r="O185" s="2"/>
    </row>
    <row r="186" spans="1:15" ht="24" customHeight="1" thickBot="1">
      <c r="A186" s="190" t="s">
        <v>19</v>
      </c>
      <c r="B186" s="191"/>
      <c r="C186" s="53"/>
      <c r="D186" s="33"/>
      <c r="E186" s="37"/>
      <c r="F186" s="34"/>
      <c r="O186" s="2"/>
    </row>
    <row r="187" spans="1:15" ht="13.5" customHeight="1" outlineLevel="1">
      <c r="A187" s="40" t="s">
        <v>17</v>
      </c>
      <c r="B187" s="17" t="s">
        <v>2</v>
      </c>
      <c r="C187" s="59">
        <v>209</v>
      </c>
      <c r="D187" s="28">
        <v>13819</v>
      </c>
      <c r="E187" s="32">
        <f t="shared" si="4"/>
        <v>66.11961722488039</v>
      </c>
      <c r="F187" s="11" t="s">
        <v>54</v>
      </c>
      <c r="O187" s="2"/>
    </row>
    <row r="188" spans="1:15" ht="13.5" customHeight="1" outlineLevel="1">
      <c r="A188" s="14" t="s">
        <v>17</v>
      </c>
      <c r="B188" s="13" t="s">
        <v>2</v>
      </c>
      <c r="C188" s="57">
        <v>162</v>
      </c>
      <c r="D188" s="18">
        <v>10699</v>
      </c>
      <c r="E188" s="23">
        <f t="shared" si="4"/>
        <v>66.04320987654322</v>
      </c>
      <c r="F188" s="10" t="s">
        <v>54</v>
      </c>
      <c r="O188" s="2"/>
    </row>
    <row r="189" spans="1:15" ht="0" customHeight="1" hidden="1" outlineLevel="1">
      <c r="A189" s="14" t="s">
        <v>17</v>
      </c>
      <c r="B189" s="13" t="s">
        <v>2</v>
      </c>
      <c r="C189" s="57">
        <v>0</v>
      </c>
      <c r="D189" s="18"/>
      <c r="E189" s="23" t="e">
        <f t="shared" si="4"/>
        <v>#DIV/0!</v>
      </c>
      <c r="F189" s="10"/>
      <c r="O189" s="2"/>
    </row>
    <row r="190" spans="1:15" ht="0" customHeight="1" hidden="1" outlineLevel="1">
      <c r="A190" s="12" t="s">
        <v>16</v>
      </c>
      <c r="B190" s="10"/>
      <c r="C190" s="57">
        <v>0</v>
      </c>
      <c r="D190" s="18"/>
      <c r="E190" s="23" t="e">
        <f t="shared" si="4"/>
        <v>#DIV/0!</v>
      </c>
      <c r="F190" s="10"/>
      <c r="O190" s="2"/>
    </row>
    <row r="191" spans="1:15" ht="13.5" customHeight="1" outlineLevel="1">
      <c r="A191" s="5" t="s">
        <v>1</v>
      </c>
      <c r="B191" s="10" t="s">
        <v>3</v>
      </c>
      <c r="C191" s="57">
        <v>13719</v>
      </c>
      <c r="D191" s="18">
        <v>75003</v>
      </c>
      <c r="E191" s="23">
        <f t="shared" si="4"/>
        <v>5.467089438005686</v>
      </c>
      <c r="F191" s="10" t="s">
        <v>55</v>
      </c>
      <c r="O191" s="2"/>
    </row>
    <row r="192" spans="1:15" ht="0" customHeight="1" hidden="1" outlineLevel="1">
      <c r="A192" s="9" t="s">
        <v>1</v>
      </c>
      <c r="B192" s="10" t="s">
        <v>3</v>
      </c>
      <c r="C192" s="57">
        <v>0</v>
      </c>
      <c r="D192" s="18"/>
      <c r="E192" s="23" t="e">
        <f t="shared" si="4"/>
        <v>#DIV/0!</v>
      </c>
      <c r="F192" s="10"/>
      <c r="O192" s="2"/>
    </row>
    <row r="193" spans="1:15" ht="0" customHeight="1" hidden="1" outlineLevel="1">
      <c r="A193" s="7" t="s">
        <v>18</v>
      </c>
      <c r="B193" s="13">
        <v>3950174</v>
      </c>
      <c r="C193" s="57">
        <v>0</v>
      </c>
      <c r="D193" s="18"/>
      <c r="E193" s="23" t="e">
        <f t="shared" si="4"/>
        <v>#DIV/0!</v>
      </c>
      <c r="F193" s="10"/>
      <c r="O193" s="2"/>
    </row>
    <row r="194" spans="1:15" ht="0" customHeight="1" hidden="1" outlineLevel="1">
      <c r="A194" s="9" t="s">
        <v>1</v>
      </c>
      <c r="B194" s="8" t="s">
        <v>3</v>
      </c>
      <c r="C194" s="57">
        <v>0</v>
      </c>
      <c r="D194" s="18"/>
      <c r="E194" s="23" t="e">
        <f t="shared" si="4"/>
        <v>#DIV/0!</v>
      </c>
      <c r="F194" s="10"/>
      <c r="O194" s="2"/>
    </row>
    <row r="195" spans="1:15" ht="0" customHeight="1" hidden="1" outlineLevel="1">
      <c r="A195" s="7" t="s">
        <v>18</v>
      </c>
      <c r="B195" s="65"/>
      <c r="C195" s="57">
        <v>0</v>
      </c>
      <c r="D195" s="18"/>
      <c r="E195" s="23" t="e">
        <f t="shared" si="4"/>
        <v>#DIV/0!</v>
      </c>
      <c r="F195" s="10"/>
      <c r="O195" s="2"/>
    </row>
    <row r="196" spans="1:15" ht="13.5" customHeight="1" outlineLevel="1">
      <c r="A196" s="9" t="s">
        <v>28</v>
      </c>
      <c r="B196" s="8" t="s">
        <v>15</v>
      </c>
      <c r="C196" s="57">
        <v>830.99</v>
      </c>
      <c r="D196" s="18">
        <v>438787.44</v>
      </c>
      <c r="E196" s="23">
        <f t="shared" si="4"/>
        <v>528.0297476503929</v>
      </c>
      <c r="F196" s="10" t="s">
        <v>56</v>
      </c>
      <c r="O196" s="2"/>
    </row>
    <row r="197" spans="1:15" ht="0" customHeight="1" hidden="1" outlineLevel="1">
      <c r="A197" s="9" t="s">
        <v>14</v>
      </c>
      <c r="B197" s="8" t="s">
        <v>15</v>
      </c>
      <c r="C197" s="57">
        <v>0</v>
      </c>
      <c r="D197" s="18"/>
      <c r="E197" s="23" t="e">
        <f t="shared" si="4"/>
        <v>#DIV/0!</v>
      </c>
      <c r="F197" s="10"/>
      <c r="O197" s="2"/>
    </row>
    <row r="198" spans="1:15" ht="0" customHeight="1" hidden="1" outlineLevel="1">
      <c r="A198" s="9"/>
      <c r="B198" s="8" t="s">
        <v>4</v>
      </c>
      <c r="C198" s="57">
        <v>0</v>
      </c>
      <c r="D198" s="18"/>
      <c r="E198" s="23" t="e">
        <f t="shared" si="4"/>
        <v>#DIV/0!</v>
      </c>
      <c r="F198" s="10"/>
      <c r="O198" s="2"/>
    </row>
    <row r="199" spans="1:15" ht="13.5" customHeight="1" outlineLevel="1" thickBot="1">
      <c r="A199" s="15" t="s">
        <v>5</v>
      </c>
      <c r="B199" s="16" t="s">
        <v>2</v>
      </c>
      <c r="C199" s="58">
        <v>167</v>
      </c>
      <c r="D199" s="35">
        <v>4726</v>
      </c>
      <c r="E199" s="36">
        <f t="shared" si="4"/>
        <v>28.29940119760479</v>
      </c>
      <c r="F199" s="16" t="s">
        <v>54</v>
      </c>
      <c r="O199" s="2"/>
    </row>
    <row r="200" spans="1:15" ht="24" customHeight="1" thickBot="1">
      <c r="A200" s="190" t="s">
        <v>20</v>
      </c>
      <c r="B200" s="191"/>
      <c r="C200" s="53"/>
      <c r="D200" s="33"/>
      <c r="E200" s="37"/>
      <c r="F200" s="34"/>
      <c r="O200" s="2"/>
    </row>
    <row r="201" spans="1:15" ht="13.5" customHeight="1" outlineLevel="1">
      <c r="A201" s="40" t="s">
        <v>17</v>
      </c>
      <c r="B201" s="17" t="s">
        <v>2</v>
      </c>
      <c r="C201" s="59">
        <v>143</v>
      </c>
      <c r="D201" s="28">
        <v>9452</v>
      </c>
      <c r="E201" s="32">
        <f t="shared" si="4"/>
        <v>66.0979020979021</v>
      </c>
      <c r="F201" s="11" t="s">
        <v>54</v>
      </c>
      <c r="O201" s="2"/>
    </row>
    <row r="202" spans="1:15" ht="0" customHeight="1" hidden="1" outlineLevel="1">
      <c r="A202" s="14" t="s">
        <v>17</v>
      </c>
      <c r="B202" s="13" t="s">
        <v>2</v>
      </c>
      <c r="C202" s="57">
        <v>0</v>
      </c>
      <c r="D202" s="18"/>
      <c r="E202" s="23" t="e">
        <f t="shared" si="4"/>
        <v>#DIV/0!</v>
      </c>
      <c r="F202" s="10"/>
      <c r="O202" s="2"/>
    </row>
    <row r="203" spans="1:15" ht="0" customHeight="1" hidden="1" outlineLevel="1">
      <c r="A203" s="12" t="s">
        <v>16</v>
      </c>
      <c r="B203" s="13"/>
      <c r="C203" s="57">
        <v>0</v>
      </c>
      <c r="D203" s="18"/>
      <c r="E203" s="23" t="e">
        <f t="shared" si="4"/>
        <v>#DIV/0!</v>
      </c>
      <c r="F203" s="10"/>
      <c r="O203" s="2"/>
    </row>
    <row r="204" spans="1:15" ht="0" customHeight="1" hidden="1" outlineLevel="1">
      <c r="A204" s="14" t="s">
        <v>17</v>
      </c>
      <c r="B204" s="13" t="s">
        <v>2</v>
      </c>
      <c r="C204" s="57">
        <v>0</v>
      </c>
      <c r="D204" s="18"/>
      <c r="E204" s="23" t="e">
        <f t="shared" si="4"/>
        <v>#DIV/0!</v>
      </c>
      <c r="F204" s="10"/>
      <c r="O204" s="2"/>
    </row>
    <row r="205" spans="1:15" ht="0" customHeight="1" hidden="1" outlineLevel="1">
      <c r="A205" s="12" t="s">
        <v>16</v>
      </c>
      <c r="B205" s="10"/>
      <c r="C205" s="57">
        <v>0</v>
      </c>
      <c r="D205" s="18"/>
      <c r="E205" s="23" t="e">
        <f t="shared" si="4"/>
        <v>#DIV/0!</v>
      </c>
      <c r="F205" s="10"/>
      <c r="O205" s="2"/>
    </row>
    <row r="206" spans="1:15" ht="0" customHeight="1" hidden="1" outlineLevel="1">
      <c r="A206" s="9" t="s">
        <v>0</v>
      </c>
      <c r="B206" s="10" t="s">
        <v>2</v>
      </c>
      <c r="C206" s="57">
        <v>0</v>
      </c>
      <c r="D206" s="18"/>
      <c r="E206" s="23" t="e">
        <f t="shared" si="4"/>
        <v>#DIV/0!</v>
      </c>
      <c r="F206" s="10"/>
      <c r="O206" s="2"/>
    </row>
    <row r="207" spans="1:15" ht="0" customHeight="1" hidden="1" outlineLevel="1">
      <c r="A207" s="7"/>
      <c r="B207" s="10" t="s">
        <v>4</v>
      </c>
      <c r="C207" s="57">
        <v>0</v>
      </c>
      <c r="D207" s="18"/>
      <c r="E207" s="23" t="e">
        <f t="shared" si="4"/>
        <v>#DIV/0!</v>
      </c>
      <c r="F207" s="10"/>
      <c r="O207" s="2"/>
    </row>
    <row r="208" spans="1:15" ht="13.5" customHeight="1" outlineLevel="1">
      <c r="A208" s="5" t="s">
        <v>1</v>
      </c>
      <c r="B208" s="10" t="s">
        <v>3</v>
      </c>
      <c r="C208" s="57">
        <v>12908</v>
      </c>
      <c r="D208" s="18">
        <v>72156</v>
      </c>
      <c r="E208" s="23">
        <f t="shared" si="4"/>
        <v>5.59002169197397</v>
      </c>
      <c r="F208" s="10" t="s">
        <v>55</v>
      </c>
      <c r="O208" s="2"/>
    </row>
    <row r="209" spans="1:15" ht="0" customHeight="1" hidden="1" outlineLevel="1">
      <c r="A209" s="9" t="s">
        <v>1</v>
      </c>
      <c r="B209" s="10" t="s">
        <v>3</v>
      </c>
      <c r="C209" s="57">
        <v>0</v>
      </c>
      <c r="D209" s="18"/>
      <c r="E209" s="23" t="e">
        <f t="shared" si="4"/>
        <v>#DIV/0!</v>
      </c>
      <c r="F209" s="10"/>
      <c r="O209" s="2"/>
    </row>
    <row r="210" spans="1:15" ht="0" customHeight="1" hidden="1" outlineLevel="1">
      <c r="A210" s="7" t="s">
        <v>18</v>
      </c>
      <c r="B210" s="8"/>
      <c r="C210" s="57">
        <v>0</v>
      </c>
      <c r="D210" s="18"/>
      <c r="E210" s="23" t="e">
        <f t="shared" si="4"/>
        <v>#DIV/0!</v>
      </c>
      <c r="F210" s="10"/>
      <c r="O210" s="2"/>
    </row>
    <row r="211" spans="1:15" ht="0" customHeight="1" hidden="1" outlineLevel="1">
      <c r="A211" s="9" t="s">
        <v>1</v>
      </c>
      <c r="B211" s="8" t="s">
        <v>3</v>
      </c>
      <c r="C211" s="57">
        <v>0</v>
      </c>
      <c r="D211" s="18"/>
      <c r="E211" s="23" t="e">
        <f t="shared" si="4"/>
        <v>#DIV/0!</v>
      </c>
      <c r="F211" s="10"/>
      <c r="O211" s="2"/>
    </row>
    <row r="212" spans="1:15" ht="0" customHeight="1" hidden="1" outlineLevel="1">
      <c r="A212" s="7" t="s">
        <v>18</v>
      </c>
      <c r="B212" s="65"/>
      <c r="C212" s="57">
        <v>0</v>
      </c>
      <c r="D212" s="18"/>
      <c r="E212" s="23" t="e">
        <f t="shared" si="4"/>
        <v>#DIV/0!</v>
      </c>
      <c r="F212" s="10"/>
      <c r="O212" s="2"/>
    </row>
    <row r="213" spans="1:15" ht="0" customHeight="1" hidden="1" outlineLevel="1">
      <c r="A213" s="9" t="s">
        <v>13</v>
      </c>
      <c r="B213" s="8" t="s">
        <v>15</v>
      </c>
      <c r="C213" s="57">
        <v>0</v>
      </c>
      <c r="D213" s="18"/>
      <c r="E213" s="23" t="e">
        <f t="shared" si="4"/>
        <v>#DIV/0!</v>
      </c>
      <c r="F213" s="10"/>
      <c r="O213" s="2"/>
    </row>
    <row r="214" spans="1:15" ht="0" customHeight="1" hidden="1" outlineLevel="1">
      <c r="A214" s="9"/>
      <c r="B214" s="8" t="s">
        <v>4</v>
      </c>
      <c r="C214" s="57">
        <v>0</v>
      </c>
      <c r="D214" s="18"/>
      <c r="E214" s="23" t="e">
        <f t="shared" si="4"/>
        <v>#DIV/0!</v>
      </c>
      <c r="F214" s="10"/>
      <c r="O214" s="2"/>
    </row>
    <row r="215" spans="1:15" ht="0" customHeight="1" hidden="1" outlineLevel="1">
      <c r="A215" s="9" t="s">
        <v>14</v>
      </c>
      <c r="B215" s="8" t="s">
        <v>15</v>
      </c>
      <c r="C215" s="57">
        <v>0</v>
      </c>
      <c r="D215" s="18"/>
      <c r="E215" s="23" t="e">
        <f t="shared" si="4"/>
        <v>#DIV/0!</v>
      </c>
      <c r="F215" s="10"/>
      <c r="O215" s="2"/>
    </row>
    <row r="216" spans="1:15" ht="0" customHeight="1" hidden="1" outlineLevel="1">
      <c r="A216" s="9"/>
      <c r="B216" s="8" t="s">
        <v>4</v>
      </c>
      <c r="C216" s="57">
        <v>0</v>
      </c>
      <c r="D216" s="18"/>
      <c r="E216" s="23" t="e">
        <f t="shared" si="4"/>
        <v>#DIV/0!</v>
      </c>
      <c r="F216" s="10"/>
      <c r="O216" s="2"/>
    </row>
    <row r="217" spans="1:15" ht="13.5" customHeight="1" outlineLevel="1" thickBot="1">
      <c r="A217" s="15" t="s">
        <v>5</v>
      </c>
      <c r="B217" s="16" t="s">
        <v>2</v>
      </c>
      <c r="C217" s="58">
        <v>120.34700000000001</v>
      </c>
      <c r="D217" s="35">
        <v>3452</v>
      </c>
      <c r="E217" s="36">
        <f t="shared" si="4"/>
        <v>28.68372290127714</v>
      </c>
      <c r="F217" s="16" t="s">
        <v>54</v>
      </c>
      <c r="O217" s="2"/>
    </row>
    <row r="218" spans="1:15" ht="24" customHeight="1" thickBot="1">
      <c r="A218" s="190" t="s">
        <v>26</v>
      </c>
      <c r="B218" s="191"/>
      <c r="C218" s="53"/>
      <c r="D218" s="33"/>
      <c r="E218" s="37"/>
      <c r="F218" s="34"/>
      <c r="O218" s="2"/>
    </row>
    <row r="219" spans="1:15" ht="13.5" customHeight="1" outlineLevel="1">
      <c r="A219" s="40" t="s">
        <v>17</v>
      </c>
      <c r="B219" s="17" t="s">
        <v>2</v>
      </c>
      <c r="C219" s="59">
        <v>177</v>
      </c>
      <c r="D219" s="28">
        <v>11721</v>
      </c>
      <c r="E219" s="32">
        <f t="shared" si="4"/>
        <v>66.22033898305085</v>
      </c>
      <c r="F219" s="11" t="s">
        <v>54</v>
      </c>
      <c r="O219" s="2"/>
    </row>
    <row r="220" spans="1:15" ht="0" customHeight="1" hidden="1" outlineLevel="1">
      <c r="A220" s="14" t="s">
        <v>17</v>
      </c>
      <c r="B220" s="13" t="s">
        <v>2</v>
      </c>
      <c r="C220" s="57">
        <v>0</v>
      </c>
      <c r="D220" s="18"/>
      <c r="E220" s="23" t="e">
        <f t="shared" si="4"/>
        <v>#DIV/0!</v>
      </c>
      <c r="F220" s="10"/>
      <c r="O220" s="2"/>
    </row>
    <row r="221" spans="1:15" ht="0" customHeight="1" hidden="1" outlineLevel="1">
      <c r="A221" s="12" t="s">
        <v>16</v>
      </c>
      <c r="B221" s="13"/>
      <c r="C221" s="57">
        <v>0</v>
      </c>
      <c r="D221" s="18"/>
      <c r="E221" s="23" t="e">
        <f t="shared" si="4"/>
        <v>#DIV/0!</v>
      </c>
      <c r="F221" s="10"/>
      <c r="O221" s="2"/>
    </row>
    <row r="222" spans="1:15" ht="0" customHeight="1" hidden="1" outlineLevel="1">
      <c r="A222" s="14" t="s">
        <v>17</v>
      </c>
      <c r="B222" s="13" t="s">
        <v>2</v>
      </c>
      <c r="C222" s="57">
        <v>0</v>
      </c>
      <c r="D222" s="18"/>
      <c r="E222" s="23" t="e">
        <f t="shared" si="4"/>
        <v>#DIV/0!</v>
      </c>
      <c r="F222" s="10"/>
      <c r="O222" s="2"/>
    </row>
    <row r="223" spans="1:15" ht="0" customHeight="1" hidden="1" outlineLevel="1">
      <c r="A223" s="12" t="s">
        <v>16</v>
      </c>
      <c r="B223" s="10"/>
      <c r="C223" s="57">
        <v>0</v>
      </c>
      <c r="D223" s="18"/>
      <c r="E223" s="23" t="e">
        <f t="shared" si="4"/>
        <v>#DIV/0!</v>
      </c>
      <c r="F223" s="10"/>
      <c r="O223" s="2"/>
    </row>
    <row r="224" spans="1:15" ht="0" customHeight="1" hidden="1" outlineLevel="1">
      <c r="A224" s="9" t="s">
        <v>0</v>
      </c>
      <c r="B224" s="10" t="s">
        <v>2</v>
      </c>
      <c r="C224" s="57">
        <v>0</v>
      </c>
      <c r="D224" s="18"/>
      <c r="E224" s="23" t="e">
        <f t="shared" si="4"/>
        <v>#DIV/0!</v>
      </c>
      <c r="F224" s="10"/>
      <c r="O224" s="2"/>
    </row>
    <row r="225" spans="1:15" ht="0" customHeight="1" hidden="1" outlineLevel="1">
      <c r="A225" s="7"/>
      <c r="B225" s="10" t="s">
        <v>4</v>
      </c>
      <c r="C225" s="57">
        <v>0</v>
      </c>
      <c r="D225" s="18"/>
      <c r="E225" s="23" t="e">
        <f aca="true" t="shared" si="5" ref="E225:E268">D225/C225</f>
        <v>#DIV/0!</v>
      </c>
      <c r="F225" s="10"/>
      <c r="O225" s="2"/>
    </row>
    <row r="226" spans="1:15" ht="13.5" customHeight="1" outlineLevel="1">
      <c r="A226" s="5" t="s">
        <v>1</v>
      </c>
      <c r="B226" s="10" t="s">
        <v>3</v>
      </c>
      <c r="C226" s="57">
        <v>9</v>
      </c>
      <c r="D226" s="18">
        <v>1609</v>
      </c>
      <c r="E226" s="23">
        <f t="shared" si="5"/>
        <v>178.77777777777777</v>
      </c>
      <c r="F226" s="10" t="s">
        <v>55</v>
      </c>
      <c r="O226" s="2"/>
    </row>
    <row r="227" spans="1:15" ht="13.5" customHeight="1" outlineLevel="1">
      <c r="A227" s="9" t="s">
        <v>1</v>
      </c>
      <c r="B227" s="10" t="s">
        <v>3</v>
      </c>
      <c r="C227" s="57">
        <v>9584</v>
      </c>
      <c r="D227" s="18">
        <v>47757</v>
      </c>
      <c r="E227" s="23">
        <f t="shared" si="5"/>
        <v>4.982992487479132</v>
      </c>
      <c r="F227" s="10" t="s">
        <v>55</v>
      </c>
      <c r="O227" s="2"/>
    </row>
    <row r="228" spans="1:15" ht="13.5" customHeight="1" outlineLevel="1">
      <c r="A228" s="9" t="s">
        <v>1</v>
      </c>
      <c r="B228" s="8" t="s">
        <v>3</v>
      </c>
      <c r="C228" s="57">
        <v>3203</v>
      </c>
      <c r="D228" s="18">
        <v>20988</v>
      </c>
      <c r="E228" s="23">
        <f t="shared" si="5"/>
        <v>6.5526069310021855</v>
      </c>
      <c r="F228" s="10" t="s">
        <v>55</v>
      </c>
      <c r="O228" s="2"/>
    </row>
    <row r="229" spans="1:15" ht="0" customHeight="1" hidden="1" outlineLevel="1">
      <c r="A229" s="9" t="s">
        <v>14</v>
      </c>
      <c r="B229" s="8" t="s">
        <v>15</v>
      </c>
      <c r="C229" s="57">
        <v>0</v>
      </c>
      <c r="D229" s="18"/>
      <c r="E229" s="23" t="e">
        <f t="shared" si="5"/>
        <v>#DIV/0!</v>
      </c>
      <c r="F229" s="10"/>
      <c r="O229" s="2"/>
    </row>
    <row r="230" spans="1:15" ht="0" customHeight="1" hidden="1" outlineLevel="1">
      <c r="A230" s="9"/>
      <c r="B230" s="8" t="s">
        <v>4</v>
      </c>
      <c r="C230" s="57">
        <v>0</v>
      </c>
      <c r="D230" s="18"/>
      <c r="E230" s="23" t="e">
        <f t="shared" si="5"/>
        <v>#DIV/0!</v>
      </c>
      <c r="F230" s="10"/>
      <c r="O230" s="2"/>
    </row>
    <row r="231" spans="1:15" ht="13.5" customHeight="1" outlineLevel="1" thickBot="1">
      <c r="A231" s="15" t="s">
        <v>5</v>
      </c>
      <c r="B231" s="16" t="s">
        <v>2</v>
      </c>
      <c r="C231" s="58">
        <v>2816.553</v>
      </c>
      <c r="D231" s="35">
        <v>78358</v>
      </c>
      <c r="E231" s="36">
        <f t="shared" si="5"/>
        <v>27.820530982374557</v>
      </c>
      <c r="F231" s="16" t="s">
        <v>54</v>
      </c>
      <c r="O231" s="2"/>
    </row>
    <row r="232" spans="1:15" ht="24" customHeight="1" thickBot="1">
      <c r="A232" s="190" t="s">
        <v>21</v>
      </c>
      <c r="B232" s="191"/>
      <c r="C232" s="53"/>
      <c r="D232" s="33"/>
      <c r="E232" s="37"/>
      <c r="F232" s="34"/>
      <c r="O232" s="2"/>
    </row>
    <row r="233" spans="1:15" ht="13.5" customHeight="1" outlineLevel="1">
      <c r="A233" s="40" t="s">
        <v>17</v>
      </c>
      <c r="B233" s="17" t="s">
        <v>2</v>
      </c>
      <c r="C233" s="59">
        <v>1648</v>
      </c>
      <c r="D233" s="28">
        <v>109997</v>
      </c>
      <c r="E233" s="32">
        <f t="shared" si="5"/>
        <v>66.74575242718447</v>
      </c>
      <c r="F233" s="11" t="s">
        <v>54</v>
      </c>
      <c r="O233" s="2"/>
    </row>
    <row r="234" spans="1:15" ht="13.5" customHeight="1" outlineLevel="1">
      <c r="A234" s="14" t="s">
        <v>17</v>
      </c>
      <c r="B234" s="13" t="s">
        <v>2</v>
      </c>
      <c r="C234" s="57">
        <v>849</v>
      </c>
      <c r="D234" s="18">
        <v>56663</v>
      </c>
      <c r="E234" s="23">
        <f t="shared" si="5"/>
        <v>66.74087161366313</v>
      </c>
      <c r="F234" s="10" t="s">
        <v>54</v>
      </c>
      <c r="O234" s="2"/>
    </row>
    <row r="235" spans="1:15" ht="0" customHeight="1" hidden="1" outlineLevel="1">
      <c r="A235" s="14" t="s">
        <v>17</v>
      </c>
      <c r="B235" s="13" t="s">
        <v>2</v>
      </c>
      <c r="C235" s="57">
        <v>0</v>
      </c>
      <c r="D235" s="18"/>
      <c r="E235" s="23" t="e">
        <f t="shared" si="5"/>
        <v>#DIV/0!</v>
      </c>
      <c r="F235" s="10"/>
      <c r="O235" s="2"/>
    </row>
    <row r="236" spans="1:15" ht="0" customHeight="1" hidden="1" outlineLevel="1">
      <c r="A236" s="12" t="s">
        <v>16</v>
      </c>
      <c r="B236" s="10"/>
      <c r="C236" s="57">
        <v>0</v>
      </c>
      <c r="D236" s="18"/>
      <c r="E236" s="23" t="e">
        <f t="shared" si="5"/>
        <v>#DIV/0!</v>
      </c>
      <c r="F236" s="10"/>
      <c r="O236" s="2"/>
    </row>
    <row r="237" spans="1:15" ht="0" customHeight="1" hidden="1" outlineLevel="1">
      <c r="A237" s="9" t="s">
        <v>0</v>
      </c>
      <c r="B237" s="10" t="s">
        <v>2</v>
      </c>
      <c r="C237" s="57">
        <v>0</v>
      </c>
      <c r="D237" s="18"/>
      <c r="E237" s="23" t="e">
        <f t="shared" si="5"/>
        <v>#DIV/0!</v>
      </c>
      <c r="F237" s="10"/>
      <c r="O237" s="2"/>
    </row>
    <row r="238" spans="1:15" ht="0" customHeight="1" hidden="1" outlineLevel="1">
      <c r="A238" s="7"/>
      <c r="B238" s="10" t="s">
        <v>4</v>
      </c>
      <c r="C238" s="57">
        <v>0</v>
      </c>
      <c r="D238" s="18"/>
      <c r="E238" s="23" t="e">
        <f t="shared" si="5"/>
        <v>#DIV/0!</v>
      </c>
      <c r="F238" s="10"/>
      <c r="O238" s="2"/>
    </row>
    <row r="239" spans="1:15" ht="13.5" customHeight="1" outlineLevel="1">
      <c r="A239" s="5" t="s">
        <v>1</v>
      </c>
      <c r="B239" s="10" t="s">
        <v>3</v>
      </c>
      <c r="C239" s="57">
        <v>6200</v>
      </c>
      <c r="D239" s="18">
        <v>37545</v>
      </c>
      <c r="E239" s="23">
        <f t="shared" si="5"/>
        <v>6.055645161290323</v>
      </c>
      <c r="F239" s="10" t="s">
        <v>55</v>
      </c>
      <c r="O239" s="2"/>
    </row>
    <row r="240" spans="1:15" ht="13.5" customHeight="1" outlineLevel="1">
      <c r="A240" s="9" t="s">
        <v>1</v>
      </c>
      <c r="B240" s="10" t="s">
        <v>3</v>
      </c>
      <c r="C240" s="57">
        <v>3319</v>
      </c>
      <c r="D240" s="18">
        <v>19988</v>
      </c>
      <c r="E240" s="23">
        <f t="shared" si="5"/>
        <v>6.022295872250678</v>
      </c>
      <c r="F240" s="10" t="s">
        <v>55</v>
      </c>
      <c r="O240" s="2"/>
    </row>
    <row r="241" spans="1:15" ht="0" customHeight="1" hidden="1" outlineLevel="1">
      <c r="A241" s="9" t="s">
        <v>1</v>
      </c>
      <c r="B241" s="8" t="s">
        <v>3</v>
      </c>
      <c r="C241" s="57">
        <v>0</v>
      </c>
      <c r="D241" s="18"/>
      <c r="E241" s="23" t="e">
        <f t="shared" si="5"/>
        <v>#DIV/0!</v>
      </c>
      <c r="F241" s="10"/>
      <c r="O241" s="2"/>
    </row>
    <row r="242" spans="1:15" ht="0" customHeight="1" hidden="1" outlineLevel="1">
      <c r="A242" s="7" t="s">
        <v>18</v>
      </c>
      <c r="B242" s="65"/>
      <c r="C242" s="57">
        <v>0</v>
      </c>
      <c r="D242" s="18"/>
      <c r="E242" s="23" t="e">
        <f t="shared" si="5"/>
        <v>#DIV/0!</v>
      </c>
      <c r="F242" s="10"/>
      <c r="O242" s="2"/>
    </row>
    <row r="243" spans="1:15" ht="13.5" customHeight="1" outlineLevel="1">
      <c r="A243" s="9" t="s">
        <v>25</v>
      </c>
      <c r="B243" s="8" t="s">
        <v>15</v>
      </c>
      <c r="C243" s="57">
        <v>688.25</v>
      </c>
      <c r="D243" s="18">
        <v>292783.71</v>
      </c>
      <c r="E243" s="23">
        <f t="shared" si="5"/>
        <v>425.4031383944788</v>
      </c>
      <c r="F243" s="10" t="s">
        <v>56</v>
      </c>
      <c r="O243" s="2"/>
    </row>
    <row r="244" spans="1:15" ht="0" customHeight="1" hidden="1" outlineLevel="1">
      <c r="A244" s="9" t="s">
        <v>14</v>
      </c>
      <c r="B244" s="8" t="s">
        <v>15</v>
      </c>
      <c r="C244" s="57">
        <v>0</v>
      </c>
      <c r="D244" s="18"/>
      <c r="E244" s="23" t="e">
        <f t="shared" si="5"/>
        <v>#DIV/0!</v>
      </c>
      <c r="F244" s="10"/>
      <c r="O244" s="2"/>
    </row>
    <row r="245" spans="1:15" ht="0" customHeight="1" hidden="1" outlineLevel="1">
      <c r="A245" s="9"/>
      <c r="B245" s="8" t="s">
        <v>4</v>
      </c>
      <c r="C245" s="57">
        <v>0</v>
      </c>
      <c r="D245" s="18"/>
      <c r="E245" s="23" t="e">
        <f t="shared" si="5"/>
        <v>#DIV/0!</v>
      </c>
      <c r="F245" s="10"/>
      <c r="O245" s="2"/>
    </row>
    <row r="246" spans="1:15" ht="13.5" customHeight="1" outlineLevel="1" thickBot="1">
      <c r="A246" s="15" t="s">
        <v>5</v>
      </c>
      <c r="B246" s="16" t="s">
        <v>2</v>
      </c>
      <c r="C246" s="58">
        <v>997</v>
      </c>
      <c r="D246" s="35">
        <v>28220</v>
      </c>
      <c r="E246" s="36">
        <f t="shared" si="5"/>
        <v>28.304914744232697</v>
      </c>
      <c r="F246" s="16" t="s">
        <v>54</v>
      </c>
      <c r="O246" s="2"/>
    </row>
    <row r="247" spans="1:15" ht="24" customHeight="1" thickBot="1">
      <c r="A247" s="190" t="s">
        <v>22</v>
      </c>
      <c r="B247" s="191"/>
      <c r="C247" s="53"/>
      <c r="D247" s="33"/>
      <c r="E247" s="37"/>
      <c r="F247" s="34"/>
      <c r="O247" s="2"/>
    </row>
    <row r="248" spans="1:15" ht="13.5" customHeight="1" outlineLevel="1">
      <c r="A248" s="40" t="s">
        <v>17</v>
      </c>
      <c r="B248" s="17" t="s">
        <v>2</v>
      </c>
      <c r="C248" s="59">
        <v>591</v>
      </c>
      <c r="D248" s="28">
        <v>39044</v>
      </c>
      <c r="E248" s="32">
        <f t="shared" si="5"/>
        <v>66.06429780033841</v>
      </c>
      <c r="F248" s="11" t="s">
        <v>54</v>
      </c>
      <c r="O248" s="2"/>
    </row>
    <row r="249" spans="1:15" ht="0" customHeight="1" hidden="1" outlineLevel="1">
      <c r="A249" s="14" t="s">
        <v>17</v>
      </c>
      <c r="B249" s="13" t="s">
        <v>2</v>
      </c>
      <c r="C249" s="57">
        <v>0</v>
      </c>
      <c r="D249" s="18"/>
      <c r="E249" s="23" t="e">
        <f t="shared" si="5"/>
        <v>#DIV/0!</v>
      </c>
      <c r="F249" s="10"/>
      <c r="O249" s="2"/>
    </row>
    <row r="250" spans="1:15" ht="0" customHeight="1" hidden="1" outlineLevel="1">
      <c r="A250" s="12" t="s">
        <v>16</v>
      </c>
      <c r="B250" s="13"/>
      <c r="C250" s="57">
        <v>0</v>
      </c>
      <c r="D250" s="18"/>
      <c r="E250" s="23" t="e">
        <f t="shared" si="5"/>
        <v>#DIV/0!</v>
      </c>
      <c r="F250" s="10"/>
      <c r="O250" s="2"/>
    </row>
    <row r="251" spans="1:15" ht="0" customHeight="1" hidden="1" outlineLevel="1">
      <c r="A251" s="14" t="s">
        <v>17</v>
      </c>
      <c r="B251" s="13" t="s">
        <v>2</v>
      </c>
      <c r="C251" s="57">
        <v>0</v>
      </c>
      <c r="D251" s="18"/>
      <c r="E251" s="23" t="e">
        <f t="shared" si="5"/>
        <v>#DIV/0!</v>
      </c>
      <c r="F251" s="10"/>
      <c r="O251" s="2"/>
    </row>
    <row r="252" spans="1:15" ht="0" customHeight="1" hidden="1" outlineLevel="1">
      <c r="A252" s="12" t="s">
        <v>16</v>
      </c>
      <c r="B252" s="10"/>
      <c r="C252" s="57">
        <v>0</v>
      </c>
      <c r="D252" s="18"/>
      <c r="E252" s="23" t="e">
        <f t="shared" si="5"/>
        <v>#DIV/0!</v>
      </c>
      <c r="F252" s="10"/>
      <c r="O252" s="2"/>
    </row>
    <row r="253" spans="1:15" ht="0" customHeight="1" hidden="1" outlineLevel="1">
      <c r="A253" s="9" t="s">
        <v>0</v>
      </c>
      <c r="B253" s="10" t="s">
        <v>2</v>
      </c>
      <c r="C253" s="57">
        <v>0</v>
      </c>
      <c r="D253" s="18"/>
      <c r="E253" s="23" t="e">
        <f t="shared" si="5"/>
        <v>#DIV/0!</v>
      </c>
      <c r="F253" s="10"/>
      <c r="O253" s="2"/>
    </row>
    <row r="254" spans="1:15" ht="0" customHeight="1" hidden="1" outlineLevel="1">
      <c r="A254" s="7"/>
      <c r="B254" s="10" t="s">
        <v>4</v>
      </c>
      <c r="C254" s="57">
        <v>0</v>
      </c>
      <c r="D254" s="18"/>
      <c r="E254" s="23" t="e">
        <f t="shared" si="5"/>
        <v>#DIV/0!</v>
      </c>
      <c r="F254" s="10"/>
      <c r="O254" s="2"/>
    </row>
    <row r="255" spans="1:15" ht="13.5" customHeight="1" outlineLevel="1">
      <c r="A255" s="5" t="s">
        <v>1</v>
      </c>
      <c r="B255" s="10" t="s">
        <v>3</v>
      </c>
      <c r="C255" s="57">
        <v>3422</v>
      </c>
      <c r="D255" s="18">
        <v>20819</v>
      </c>
      <c r="E255" s="23">
        <f t="shared" si="5"/>
        <v>6.083869082407949</v>
      </c>
      <c r="F255" s="10" t="s">
        <v>55</v>
      </c>
      <c r="O255" s="2"/>
    </row>
    <row r="256" spans="1:15" ht="13.5" customHeight="1" outlineLevel="1">
      <c r="A256" s="9" t="s">
        <v>1</v>
      </c>
      <c r="B256" s="10" t="s">
        <v>3</v>
      </c>
      <c r="C256" s="57">
        <v>2186</v>
      </c>
      <c r="D256" s="18">
        <v>13476</v>
      </c>
      <c r="E256" s="23">
        <f t="shared" si="5"/>
        <v>6.164684354986276</v>
      </c>
      <c r="F256" s="10" t="s">
        <v>55</v>
      </c>
      <c r="O256" s="2"/>
    </row>
    <row r="257" spans="1:15" ht="13.5" customHeight="1" outlineLevel="1">
      <c r="A257" s="9" t="s">
        <v>1</v>
      </c>
      <c r="B257" s="10" t="s">
        <v>3</v>
      </c>
      <c r="C257" s="57">
        <v>750</v>
      </c>
      <c r="D257" s="18">
        <v>5936</v>
      </c>
      <c r="E257" s="23">
        <f t="shared" si="5"/>
        <v>7.914666666666666</v>
      </c>
      <c r="F257" s="10" t="s">
        <v>55</v>
      </c>
      <c r="O257" s="2"/>
    </row>
    <row r="258" spans="1:15" ht="13.5" customHeight="1" outlineLevel="1">
      <c r="A258" s="9" t="s">
        <v>1</v>
      </c>
      <c r="B258" s="8" t="s">
        <v>3</v>
      </c>
      <c r="C258" s="57">
        <v>393</v>
      </c>
      <c r="D258" s="18">
        <v>4062</v>
      </c>
      <c r="E258" s="23">
        <f t="shared" si="5"/>
        <v>10.335877862595419</v>
      </c>
      <c r="F258" s="10" t="s">
        <v>55</v>
      </c>
      <c r="O258" s="2"/>
    </row>
    <row r="259" spans="1:15" ht="13.5" customHeight="1" outlineLevel="1">
      <c r="A259" s="9" t="s">
        <v>25</v>
      </c>
      <c r="B259" s="8" t="s">
        <v>15</v>
      </c>
      <c r="C259" s="57">
        <v>737.89</v>
      </c>
      <c r="D259" s="18">
        <v>309085.93</v>
      </c>
      <c r="E259" s="23">
        <f t="shared" si="5"/>
        <v>418.878057705078</v>
      </c>
      <c r="F259" s="10" t="s">
        <v>56</v>
      </c>
      <c r="O259" s="2"/>
    </row>
    <row r="260" spans="1:15" ht="0" customHeight="1" hidden="1" outlineLevel="1">
      <c r="A260" s="9" t="s">
        <v>14</v>
      </c>
      <c r="B260" s="8" t="s">
        <v>15</v>
      </c>
      <c r="C260" s="57">
        <v>0</v>
      </c>
      <c r="D260" s="18"/>
      <c r="E260" s="23" t="e">
        <f t="shared" si="5"/>
        <v>#DIV/0!</v>
      </c>
      <c r="F260" s="10"/>
      <c r="O260" s="2"/>
    </row>
    <row r="261" spans="1:15" ht="0" customHeight="1" hidden="1" outlineLevel="1">
      <c r="A261" s="9"/>
      <c r="B261" s="8" t="s">
        <v>4</v>
      </c>
      <c r="C261" s="57">
        <v>0</v>
      </c>
      <c r="D261" s="18"/>
      <c r="E261" s="23" t="e">
        <f t="shared" si="5"/>
        <v>#DIV/0!</v>
      </c>
      <c r="F261" s="10"/>
      <c r="O261" s="2"/>
    </row>
    <row r="262" spans="1:15" ht="13.5" customHeight="1" outlineLevel="1" thickBot="1">
      <c r="A262" s="15" t="s">
        <v>5</v>
      </c>
      <c r="B262" s="16" t="s">
        <v>2</v>
      </c>
      <c r="C262" s="58">
        <v>1232.6309999999999</v>
      </c>
      <c r="D262" s="35">
        <v>34890</v>
      </c>
      <c r="E262" s="36">
        <f t="shared" si="5"/>
        <v>28.305307914534037</v>
      </c>
      <c r="F262" s="16" t="s">
        <v>54</v>
      </c>
      <c r="O262" s="2"/>
    </row>
    <row r="263" spans="1:15" ht="24" customHeight="1" thickBot="1">
      <c r="A263" s="190" t="s">
        <v>6</v>
      </c>
      <c r="B263" s="191"/>
      <c r="C263" s="53"/>
      <c r="D263" s="33"/>
      <c r="E263" s="37"/>
      <c r="F263" s="34"/>
      <c r="O263" s="2"/>
    </row>
    <row r="264" spans="1:15" ht="13.5" customHeight="1" outlineLevel="1">
      <c r="A264" s="40" t="s">
        <v>17</v>
      </c>
      <c r="B264" s="17" t="s">
        <v>2</v>
      </c>
      <c r="C264" s="59">
        <v>0</v>
      </c>
      <c r="D264" s="28">
        <v>0</v>
      </c>
      <c r="E264" s="32">
        <v>0</v>
      </c>
      <c r="F264" s="11" t="s">
        <v>54</v>
      </c>
      <c r="O264" s="2"/>
    </row>
    <row r="265" spans="1:15" ht="13.5" customHeight="1" outlineLevel="1">
      <c r="A265" s="14" t="s">
        <v>17</v>
      </c>
      <c r="B265" s="13" t="s">
        <v>2</v>
      </c>
      <c r="C265" s="57">
        <v>0</v>
      </c>
      <c r="D265" s="18">
        <v>0</v>
      </c>
      <c r="E265" s="23">
        <v>0</v>
      </c>
      <c r="F265" s="10" t="s">
        <v>54</v>
      </c>
      <c r="O265" s="2"/>
    </row>
    <row r="266" spans="1:15" ht="13.5" customHeight="1" outlineLevel="1">
      <c r="A266" s="5" t="s">
        <v>1</v>
      </c>
      <c r="B266" s="10" t="s">
        <v>3</v>
      </c>
      <c r="C266" s="57">
        <v>114</v>
      </c>
      <c r="D266" s="18">
        <v>2485</v>
      </c>
      <c r="E266" s="23">
        <f t="shared" si="5"/>
        <v>21.79824561403509</v>
      </c>
      <c r="F266" s="10" t="s">
        <v>55</v>
      </c>
      <c r="O266" s="2"/>
    </row>
    <row r="267" spans="1:15" ht="0" customHeight="1" hidden="1" outlineLevel="1">
      <c r="A267" s="9" t="s">
        <v>1</v>
      </c>
      <c r="B267" s="10" t="s">
        <v>3</v>
      </c>
      <c r="C267" s="57">
        <v>0</v>
      </c>
      <c r="D267" s="18"/>
      <c r="E267" s="23" t="e">
        <f t="shared" si="5"/>
        <v>#DIV/0!</v>
      </c>
      <c r="F267" s="10"/>
      <c r="O267" s="2"/>
    </row>
    <row r="268" spans="1:15" ht="0" customHeight="1" hidden="1" outlineLevel="1">
      <c r="A268" s="7" t="s">
        <v>18</v>
      </c>
      <c r="B268" s="8"/>
      <c r="C268" s="57">
        <v>0</v>
      </c>
      <c r="D268" s="18"/>
      <c r="E268" s="23" t="e">
        <f t="shared" si="5"/>
        <v>#DIV/0!</v>
      </c>
      <c r="F268" s="10"/>
      <c r="O268" s="2"/>
    </row>
    <row r="269" spans="1:15" ht="0" customHeight="1" hidden="1" outlineLevel="1">
      <c r="A269" s="9" t="s">
        <v>1</v>
      </c>
      <c r="B269" s="8" t="s">
        <v>3</v>
      </c>
      <c r="C269" s="57">
        <v>0</v>
      </c>
      <c r="D269" s="18"/>
      <c r="E269" s="23" t="e">
        <f aca="true" t="shared" si="6" ref="E269:E325">D269/C269</f>
        <v>#DIV/0!</v>
      </c>
      <c r="F269" s="10"/>
      <c r="O269" s="2"/>
    </row>
    <row r="270" spans="1:15" ht="0" customHeight="1" hidden="1" outlineLevel="1">
      <c r="A270" s="7" t="s">
        <v>18</v>
      </c>
      <c r="B270" s="65"/>
      <c r="C270" s="57">
        <v>0</v>
      </c>
      <c r="D270" s="18"/>
      <c r="E270" s="23" t="e">
        <f t="shared" si="6"/>
        <v>#DIV/0!</v>
      </c>
      <c r="F270" s="10"/>
      <c r="O270" s="2"/>
    </row>
    <row r="271" spans="1:15" ht="13.5" customHeight="1" outlineLevel="1">
      <c r="A271" s="9" t="s">
        <v>13</v>
      </c>
      <c r="B271" s="8" t="s">
        <v>15</v>
      </c>
      <c r="C271" s="57">
        <v>420.84</v>
      </c>
      <c r="D271" s="18">
        <v>235956.46</v>
      </c>
      <c r="E271" s="23">
        <f t="shared" si="6"/>
        <v>560.6797357665621</v>
      </c>
      <c r="F271" s="10" t="s">
        <v>56</v>
      </c>
      <c r="O271" s="2"/>
    </row>
    <row r="272" spans="1:15" ht="0" customHeight="1" hidden="1" outlineLevel="1">
      <c r="A272" s="9" t="s">
        <v>14</v>
      </c>
      <c r="B272" s="8" t="s">
        <v>15</v>
      </c>
      <c r="C272" s="57">
        <v>0</v>
      </c>
      <c r="D272" s="18"/>
      <c r="E272" s="23" t="e">
        <f t="shared" si="6"/>
        <v>#DIV/0!</v>
      </c>
      <c r="F272" s="10"/>
      <c r="O272" s="2"/>
    </row>
    <row r="273" spans="1:15" ht="0" customHeight="1" hidden="1" outlineLevel="1">
      <c r="A273" s="9"/>
      <c r="B273" s="8" t="s">
        <v>4</v>
      </c>
      <c r="C273" s="57">
        <v>0</v>
      </c>
      <c r="D273" s="18"/>
      <c r="E273" s="23" t="e">
        <f t="shared" si="6"/>
        <v>#DIV/0!</v>
      </c>
      <c r="F273" s="10"/>
      <c r="O273" s="2"/>
    </row>
    <row r="274" spans="1:15" ht="13.5" customHeight="1" outlineLevel="1" thickBot="1">
      <c r="A274" s="15" t="s">
        <v>5</v>
      </c>
      <c r="B274" s="16" t="s">
        <v>2</v>
      </c>
      <c r="C274" s="58">
        <v>394.586</v>
      </c>
      <c r="D274" s="35">
        <v>10537</v>
      </c>
      <c r="E274" s="36">
        <f t="shared" si="6"/>
        <v>26.703937798097247</v>
      </c>
      <c r="F274" s="16" t="s">
        <v>54</v>
      </c>
      <c r="O274" s="2"/>
    </row>
    <row r="275" spans="1:15" ht="24" customHeight="1" thickBot="1">
      <c r="A275" s="190" t="s">
        <v>40</v>
      </c>
      <c r="B275" s="191"/>
      <c r="C275" s="53"/>
      <c r="D275" s="33"/>
      <c r="E275" s="37"/>
      <c r="F275" s="34"/>
      <c r="O275" s="2"/>
    </row>
    <row r="276" spans="1:15" ht="13.5" customHeight="1" outlineLevel="1">
      <c r="A276" s="40" t="s">
        <v>17</v>
      </c>
      <c r="B276" s="17" t="s">
        <v>2</v>
      </c>
      <c r="C276" s="59">
        <v>1337</v>
      </c>
      <c r="D276" s="28">
        <v>125135</v>
      </c>
      <c r="E276" s="32">
        <f t="shared" si="6"/>
        <v>93.59386686611818</v>
      </c>
      <c r="F276" s="11" t="s">
        <v>54</v>
      </c>
      <c r="O276" s="2"/>
    </row>
    <row r="277" spans="1:15" ht="0" customHeight="1" hidden="1" outlineLevel="1">
      <c r="A277" s="14" t="s">
        <v>17</v>
      </c>
      <c r="B277" s="13" t="s">
        <v>2</v>
      </c>
      <c r="C277" s="57">
        <v>0</v>
      </c>
      <c r="D277" s="18"/>
      <c r="E277" s="23" t="e">
        <f t="shared" si="6"/>
        <v>#DIV/0!</v>
      </c>
      <c r="F277" s="10"/>
      <c r="O277" s="2"/>
    </row>
    <row r="278" spans="1:15" ht="0" customHeight="1" hidden="1" outlineLevel="1">
      <c r="A278" s="12" t="s">
        <v>16</v>
      </c>
      <c r="B278" s="13"/>
      <c r="C278" s="57">
        <v>0</v>
      </c>
      <c r="D278" s="18"/>
      <c r="E278" s="23" t="e">
        <f t="shared" si="6"/>
        <v>#DIV/0!</v>
      </c>
      <c r="F278" s="10"/>
      <c r="O278" s="2"/>
    </row>
    <row r="279" spans="1:15" ht="0" customHeight="1" hidden="1" outlineLevel="1">
      <c r="A279" s="14" t="s">
        <v>17</v>
      </c>
      <c r="B279" s="13" t="s">
        <v>2</v>
      </c>
      <c r="C279" s="57">
        <v>0</v>
      </c>
      <c r="D279" s="18"/>
      <c r="E279" s="23" t="e">
        <f t="shared" si="6"/>
        <v>#DIV/0!</v>
      </c>
      <c r="F279" s="10"/>
      <c r="O279" s="2"/>
    </row>
    <row r="280" spans="1:15" ht="0" customHeight="1" hidden="1" outlineLevel="1">
      <c r="A280" s="12" t="s">
        <v>16</v>
      </c>
      <c r="B280" s="10"/>
      <c r="C280" s="57">
        <v>0</v>
      </c>
      <c r="D280" s="18"/>
      <c r="E280" s="23" t="e">
        <f t="shared" si="6"/>
        <v>#DIV/0!</v>
      </c>
      <c r="F280" s="10"/>
      <c r="O280" s="2"/>
    </row>
    <row r="281" spans="1:15" ht="0" customHeight="1" hidden="1" outlineLevel="1">
      <c r="A281" s="9" t="s">
        <v>0</v>
      </c>
      <c r="B281" s="10" t="s">
        <v>2</v>
      </c>
      <c r="C281" s="57">
        <v>0</v>
      </c>
      <c r="D281" s="18"/>
      <c r="E281" s="23" t="e">
        <f t="shared" si="6"/>
        <v>#DIV/0!</v>
      </c>
      <c r="F281" s="10"/>
      <c r="O281" s="2"/>
    </row>
    <row r="282" spans="1:15" ht="0" customHeight="1" hidden="1" outlineLevel="1">
      <c r="A282" s="7"/>
      <c r="B282" s="10" t="s">
        <v>4</v>
      </c>
      <c r="C282" s="57">
        <v>0</v>
      </c>
      <c r="D282" s="18"/>
      <c r="E282" s="23" t="e">
        <f t="shared" si="6"/>
        <v>#DIV/0!</v>
      </c>
      <c r="F282" s="10"/>
      <c r="O282" s="2"/>
    </row>
    <row r="283" spans="1:15" ht="0" customHeight="1" hidden="1" outlineLevel="1">
      <c r="A283" s="9" t="s">
        <v>1</v>
      </c>
      <c r="B283" s="10" t="s">
        <v>3</v>
      </c>
      <c r="C283" s="57">
        <v>0</v>
      </c>
      <c r="D283" s="18"/>
      <c r="E283" s="23" t="e">
        <f t="shared" si="6"/>
        <v>#DIV/0!</v>
      </c>
      <c r="F283" s="10"/>
      <c r="O283" s="2"/>
    </row>
    <row r="284" spans="1:15" ht="0" customHeight="1" hidden="1" outlineLevel="1">
      <c r="A284" s="7"/>
      <c r="B284" s="8"/>
      <c r="C284" s="57">
        <v>0</v>
      </c>
      <c r="D284" s="18"/>
      <c r="E284" s="23" t="e">
        <f t="shared" si="6"/>
        <v>#DIV/0!</v>
      </c>
      <c r="F284" s="10"/>
      <c r="O284" s="2"/>
    </row>
    <row r="285" spans="1:15" ht="0" customHeight="1" hidden="1" outlineLevel="1">
      <c r="A285" s="9" t="s">
        <v>13</v>
      </c>
      <c r="B285" s="8" t="s">
        <v>15</v>
      </c>
      <c r="C285" s="57">
        <v>0</v>
      </c>
      <c r="D285" s="18"/>
      <c r="E285" s="23" t="e">
        <f t="shared" si="6"/>
        <v>#DIV/0!</v>
      </c>
      <c r="F285" s="10"/>
      <c r="O285" s="2"/>
    </row>
    <row r="286" spans="1:15" ht="0" customHeight="1" hidden="1" outlineLevel="1">
      <c r="A286" s="9"/>
      <c r="B286" s="8" t="s">
        <v>4</v>
      </c>
      <c r="C286" s="57">
        <v>0</v>
      </c>
      <c r="D286" s="18"/>
      <c r="E286" s="23" t="e">
        <f t="shared" si="6"/>
        <v>#DIV/0!</v>
      </c>
      <c r="F286" s="10"/>
      <c r="O286" s="2"/>
    </row>
    <row r="287" spans="1:15" ht="0" customHeight="1" hidden="1" outlineLevel="1">
      <c r="A287" s="9" t="s">
        <v>14</v>
      </c>
      <c r="B287" s="8" t="s">
        <v>15</v>
      </c>
      <c r="C287" s="57">
        <v>0</v>
      </c>
      <c r="D287" s="18"/>
      <c r="E287" s="23" t="e">
        <f t="shared" si="6"/>
        <v>#DIV/0!</v>
      </c>
      <c r="F287" s="10"/>
      <c r="O287" s="2"/>
    </row>
    <row r="288" spans="1:15" ht="0" customHeight="1" hidden="1" outlineLevel="1">
      <c r="A288" s="9"/>
      <c r="B288" s="8" t="s">
        <v>4</v>
      </c>
      <c r="C288" s="57">
        <v>0</v>
      </c>
      <c r="D288" s="18"/>
      <c r="E288" s="23" t="e">
        <f t="shared" si="6"/>
        <v>#DIV/0!</v>
      </c>
      <c r="F288" s="10"/>
      <c r="O288" s="2"/>
    </row>
    <row r="289" spans="1:15" ht="13.5" customHeight="1" outlineLevel="1" thickBot="1">
      <c r="A289" s="15" t="s">
        <v>5</v>
      </c>
      <c r="B289" s="16" t="s">
        <v>2</v>
      </c>
      <c r="C289" s="58">
        <v>443.366</v>
      </c>
      <c r="D289" s="35">
        <v>12549</v>
      </c>
      <c r="E289" s="36">
        <f t="shared" si="6"/>
        <v>28.3039294848951</v>
      </c>
      <c r="F289" s="16" t="s">
        <v>54</v>
      </c>
      <c r="G289" s="20"/>
      <c r="O289" s="2"/>
    </row>
    <row r="290" spans="1:15" ht="24" customHeight="1" thickBot="1">
      <c r="A290" s="190" t="s">
        <v>7</v>
      </c>
      <c r="B290" s="191"/>
      <c r="C290" s="53"/>
      <c r="D290" s="33"/>
      <c r="E290" s="37"/>
      <c r="F290" s="34"/>
      <c r="O290" s="2"/>
    </row>
    <row r="291" spans="1:15" ht="0" customHeight="1" hidden="1" outlineLevel="1">
      <c r="A291" s="40" t="s">
        <v>17</v>
      </c>
      <c r="B291" s="17" t="s">
        <v>2</v>
      </c>
      <c r="C291" s="59">
        <v>0</v>
      </c>
      <c r="D291" s="28"/>
      <c r="E291" s="32" t="e">
        <f t="shared" si="6"/>
        <v>#DIV/0!</v>
      </c>
      <c r="F291" s="11"/>
      <c r="O291" s="2"/>
    </row>
    <row r="292" spans="1:15" ht="0" customHeight="1" hidden="1" outlineLevel="1">
      <c r="A292" s="12" t="s">
        <v>16</v>
      </c>
      <c r="B292" s="13"/>
      <c r="C292" s="57">
        <v>0</v>
      </c>
      <c r="D292" s="18"/>
      <c r="E292" s="23" t="e">
        <f t="shared" si="6"/>
        <v>#DIV/0!</v>
      </c>
      <c r="F292" s="10"/>
      <c r="O292" s="2"/>
    </row>
    <row r="293" spans="1:15" ht="0" customHeight="1" hidden="1" outlineLevel="1">
      <c r="A293" s="14" t="s">
        <v>17</v>
      </c>
      <c r="B293" s="13" t="s">
        <v>2</v>
      </c>
      <c r="C293" s="57">
        <v>0</v>
      </c>
      <c r="D293" s="18"/>
      <c r="E293" s="23" t="e">
        <f t="shared" si="6"/>
        <v>#DIV/0!</v>
      </c>
      <c r="F293" s="10"/>
      <c r="O293" s="2"/>
    </row>
    <row r="294" spans="1:15" ht="0" customHeight="1" hidden="1" outlineLevel="1">
      <c r="A294" s="12" t="s">
        <v>16</v>
      </c>
      <c r="B294" s="13"/>
      <c r="C294" s="57">
        <v>0</v>
      </c>
      <c r="D294" s="18"/>
      <c r="E294" s="23" t="e">
        <f t="shared" si="6"/>
        <v>#DIV/0!</v>
      </c>
      <c r="F294" s="10"/>
      <c r="O294" s="2"/>
    </row>
    <row r="295" spans="1:15" ht="0" customHeight="1" hidden="1" outlineLevel="1">
      <c r="A295" s="14" t="s">
        <v>17</v>
      </c>
      <c r="B295" s="13" t="s">
        <v>2</v>
      </c>
      <c r="C295" s="57">
        <v>0</v>
      </c>
      <c r="D295" s="18"/>
      <c r="E295" s="23" t="e">
        <f t="shared" si="6"/>
        <v>#DIV/0!</v>
      </c>
      <c r="F295" s="10"/>
      <c r="O295" s="2"/>
    </row>
    <row r="296" spans="1:15" ht="0" customHeight="1" hidden="1" outlineLevel="1">
      <c r="A296" s="12" t="s">
        <v>16</v>
      </c>
      <c r="B296" s="10"/>
      <c r="C296" s="57">
        <v>0</v>
      </c>
      <c r="D296" s="18"/>
      <c r="E296" s="23" t="e">
        <f t="shared" si="6"/>
        <v>#DIV/0!</v>
      </c>
      <c r="F296" s="10"/>
      <c r="O296" s="2"/>
    </row>
    <row r="297" spans="1:15" ht="0" customHeight="1" hidden="1" outlineLevel="1">
      <c r="A297" s="9" t="s">
        <v>0</v>
      </c>
      <c r="B297" s="10" t="s">
        <v>2</v>
      </c>
      <c r="C297" s="57">
        <v>0</v>
      </c>
      <c r="D297" s="18"/>
      <c r="E297" s="23" t="e">
        <f t="shared" si="6"/>
        <v>#DIV/0!</v>
      </c>
      <c r="F297" s="10"/>
      <c r="O297" s="2"/>
    </row>
    <row r="298" spans="1:15" ht="0" customHeight="1" hidden="1" outlineLevel="1">
      <c r="A298" s="7"/>
      <c r="B298" s="10" t="s">
        <v>4</v>
      </c>
      <c r="C298" s="57">
        <v>0</v>
      </c>
      <c r="D298" s="18"/>
      <c r="E298" s="23" t="e">
        <f t="shared" si="6"/>
        <v>#DIV/0!</v>
      </c>
      <c r="F298" s="10"/>
      <c r="O298" s="2"/>
    </row>
    <row r="299" spans="1:15" ht="13.5" customHeight="1" outlineLevel="1">
      <c r="A299" s="5" t="s">
        <v>1</v>
      </c>
      <c r="B299" s="10" t="s">
        <v>3</v>
      </c>
      <c r="C299" s="57">
        <v>151332</v>
      </c>
      <c r="D299" s="18">
        <v>803209</v>
      </c>
      <c r="E299" s="23">
        <f t="shared" si="6"/>
        <v>5.30759522110327</v>
      </c>
      <c r="F299" s="10" t="s">
        <v>55</v>
      </c>
      <c r="O299" s="2"/>
    </row>
    <row r="300" spans="1:15" ht="0" customHeight="1" hidden="1" outlineLevel="1">
      <c r="A300" s="9" t="s">
        <v>1</v>
      </c>
      <c r="B300" s="10" t="s">
        <v>3</v>
      </c>
      <c r="C300" s="57">
        <v>0</v>
      </c>
      <c r="D300" s="18"/>
      <c r="E300" s="23" t="e">
        <f t="shared" si="6"/>
        <v>#DIV/0!</v>
      </c>
      <c r="F300" s="10"/>
      <c r="O300" s="2"/>
    </row>
    <row r="301" spans="1:15" ht="0" customHeight="1" hidden="1" outlineLevel="1">
      <c r="A301" s="7" t="s">
        <v>18</v>
      </c>
      <c r="B301" s="8"/>
      <c r="C301" s="57">
        <v>0</v>
      </c>
      <c r="D301" s="18"/>
      <c r="E301" s="23" t="e">
        <f t="shared" si="6"/>
        <v>#DIV/0!</v>
      </c>
      <c r="F301" s="10"/>
      <c r="O301" s="2"/>
    </row>
    <row r="302" spans="1:15" ht="0" customHeight="1" hidden="1" outlineLevel="1">
      <c r="A302" s="9" t="s">
        <v>1</v>
      </c>
      <c r="B302" s="8" t="s">
        <v>3</v>
      </c>
      <c r="C302" s="57">
        <v>0</v>
      </c>
      <c r="D302" s="18"/>
      <c r="E302" s="23" t="e">
        <f t="shared" si="6"/>
        <v>#DIV/0!</v>
      </c>
      <c r="F302" s="10"/>
      <c r="O302" s="2"/>
    </row>
    <row r="303" spans="1:15" ht="0" customHeight="1" hidden="1" outlineLevel="1">
      <c r="A303" s="7" t="s">
        <v>18</v>
      </c>
      <c r="B303" s="65"/>
      <c r="C303" s="57">
        <v>0</v>
      </c>
      <c r="D303" s="18"/>
      <c r="E303" s="23" t="e">
        <f t="shared" si="6"/>
        <v>#DIV/0!</v>
      </c>
      <c r="F303" s="10"/>
      <c r="O303" s="2"/>
    </row>
    <row r="304" spans="1:15" ht="13.5" customHeight="1" outlineLevel="1" thickBot="1">
      <c r="A304" s="9" t="s">
        <v>25</v>
      </c>
      <c r="B304" s="8" t="s">
        <v>15</v>
      </c>
      <c r="C304" s="57">
        <v>1599.88</v>
      </c>
      <c r="D304" s="18">
        <v>729313.3</v>
      </c>
      <c r="E304" s="23">
        <f t="shared" si="6"/>
        <v>455.8550016251219</v>
      </c>
      <c r="F304" s="10" t="s">
        <v>56</v>
      </c>
      <c r="O304" s="2"/>
    </row>
    <row r="305" spans="1:15" ht="0" customHeight="1" hidden="1" outlineLevel="1">
      <c r="A305" s="9" t="s">
        <v>14</v>
      </c>
      <c r="B305" s="8" t="s">
        <v>15</v>
      </c>
      <c r="C305" s="57">
        <v>0</v>
      </c>
      <c r="D305" s="18"/>
      <c r="E305" s="23" t="e">
        <f t="shared" si="6"/>
        <v>#DIV/0!</v>
      </c>
      <c r="F305" s="10"/>
      <c r="O305" s="2"/>
    </row>
    <row r="306" spans="1:15" ht="0" customHeight="1" hidden="1" outlineLevel="1">
      <c r="A306" s="9"/>
      <c r="B306" s="8" t="s">
        <v>4</v>
      </c>
      <c r="C306" s="57">
        <v>0</v>
      </c>
      <c r="D306" s="18"/>
      <c r="E306" s="23" t="e">
        <f t="shared" si="6"/>
        <v>#DIV/0!</v>
      </c>
      <c r="F306" s="10"/>
      <c r="O306" s="2"/>
    </row>
    <row r="307" spans="1:15" ht="0" customHeight="1" hidden="1" outlineLevel="1">
      <c r="A307" s="9" t="s">
        <v>5</v>
      </c>
      <c r="B307" s="10" t="s">
        <v>2</v>
      </c>
      <c r="C307" s="57">
        <v>0</v>
      </c>
      <c r="D307" s="18"/>
      <c r="E307" s="23" t="e">
        <f t="shared" si="6"/>
        <v>#DIV/0!</v>
      </c>
      <c r="F307" s="10"/>
      <c r="O307" s="2"/>
    </row>
    <row r="308" spans="1:15" ht="0" customHeight="1" hidden="1" outlineLevel="1">
      <c r="A308" s="15"/>
      <c r="B308" s="16" t="s">
        <v>4</v>
      </c>
      <c r="C308" s="58">
        <v>0</v>
      </c>
      <c r="D308" s="35"/>
      <c r="E308" s="36" t="e">
        <f t="shared" si="6"/>
        <v>#DIV/0!</v>
      </c>
      <c r="F308" s="16"/>
      <c r="O308" s="2"/>
    </row>
    <row r="309" spans="1:15" ht="24" customHeight="1" collapsed="1" thickBot="1">
      <c r="A309" s="190" t="s">
        <v>24</v>
      </c>
      <c r="B309" s="191"/>
      <c r="C309" s="53"/>
      <c r="D309" s="33"/>
      <c r="E309" s="37"/>
      <c r="F309" s="34"/>
      <c r="O309" s="2"/>
    </row>
    <row r="310" spans="1:15" ht="0" customHeight="1" hidden="1" outlineLevel="1">
      <c r="A310" s="40" t="s">
        <v>17</v>
      </c>
      <c r="B310" s="17" t="s">
        <v>2</v>
      </c>
      <c r="C310" s="59">
        <v>0</v>
      </c>
      <c r="D310" s="28"/>
      <c r="E310" s="32" t="e">
        <f t="shared" si="6"/>
        <v>#DIV/0!</v>
      </c>
      <c r="F310" s="11"/>
      <c r="O310" s="2"/>
    </row>
    <row r="311" spans="1:15" ht="0" customHeight="1" hidden="1" outlineLevel="1">
      <c r="A311" s="12" t="s">
        <v>16</v>
      </c>
      <c r="B311" s="13"/>
      <c r="C311" s="57">
        <v>0</v>
      </c>
      <c r="D311" s="18"/>
      <c r="E311" s="23" t="e">
        <f t="shared" si="6"/>
        <v>#DIV/0!</v>
      </c>
      <c r="F311" s="10"/>
      <c r="O311" s="2"/>
    </row>
    <row r="312" spans="1:15" ht="0" customHeight="1" hidden="1" outlineLevel="1">
      <c r="A312" s="14" t="s">
        <v>17</v>
      </c>
      <c r="B312" s="13" t="s">
        <v>2</v>
      </c>
      <c r="C312" s="57">
        <v>0</v>
      </c>
      <c r="D312" s="18"/>
      <c r="E312" s="23" t="e">
        <f t="shared" si="6"/>
        <v>#DIV/0!</v>
      </c>
      <c r="F312" s="10"/>
      <c r="O312" s="2"/>
    </row>
    <row r="313" spans="1:15" ht="0" customHeight="1" hidden="1" outlineLevel="1">
      <c r="A313" s="12" t="s">
        <v>16</v>
      </c>
      <c r="B313" s="13"/>
      <c r="C313" s="57">
        <v>0</v>
      </c>
      <c r="D313" s="18"/>
      <c r="E313" s="23" t="e">
        <f t="shared" si="6"/>
        <v>#DIV/0!</v>
      </c>
      <c r="F313" s="10"/>
      <c r="O313" s="2"/>
    </row>
    <row r="314" spans="1:15" ht="0" customHeight="1" hidden="1" outlineLevel="1">
      <c r="A314" s="14" t="s">
        <v>17</v>
      </c>
      <c r="B314" s="13" t="s">
        <v>2</v>
      </c>
      <c r="C314" s="57">
        <v>0</v>
      </c>
      <c r="D314" s="18"/>
      <c r="E314" s="23" t="e">
        <f t="shared" si="6"/>
        <v>#DIV/0!</v>
      </c>
      <c r="F314" s="10"/>
      <c r="O314" s="2"/>
    </row>
    <row r="315" spans="1:15" ht="0" customHeight="1" hidden="1" outlineLevel="1">
      <c r="A315" s="12" t="s">
        <v>16</v>
      </c>
      <c r="B315" s="10"/>
      <c r="C315" s="57">
        <v>0</v>
      </c>
      <c r="D315" s="18"/>
      <c r="E315" s="23" t="e">
        <f t="shared" si="6"/>
        <v>#DIV/0!</v>
      </c>
      <c r="F315" s="10"/>
      <c r="O315" s="2"/>
    </row>
    <row r="316" spans="1:15" ht="0" customHeight="1" hidden="1" outlineLevel="1">
      <c r="A316" s="9" t="s">
        <v>0</v>
      </c>
      <c r="B316" s="10" t="s">
        <v>2</v>
      </c>
      <c r="C316" s="57">
        <v>0</v>
      </c>
      <c r="D316" s="18"/>
      <c r="E316" s="23" t="e">
        <f t="shared" si="6"/>
        <v>#DIV/0!</v>
      </c>
      <c r="F316" s="10"/>
      <c r="O316" s="2"/>
    </row>
    <row r="317" spans="1:15" ht="0" customHeight="1" hidden="1" outlineLevel="1">
      <c r="A317" s="7"/>
      <c r="B317" s="10" t="s">
        <v>4</v>
      </c>
      <c r="C317" s="57">
        <v>0</v>
      </c>
      <c r="D317" s="18"/>
      <c r="E317" s="23" t="e">
        <f t="shared" si="6"/>
        <v>#DIV/0!</v>
      </c>
      <c r="F317" s="10"/>
      <c r="O317" s="2"/>
    </row>
    <row r="318" spans="1:15" ht="13.5" customHeight="1" outlineLevel="1" thickBot="1">
      <c r="A318" s="5" t="s">
        <v>1</v>
      </c>
      <c r="B318" s="10" t="s">
        <v>3</v>
      </c>
      <c r="C318" s="57">
        <v>2872</v>
      </c>
      <c r="D318" s="18">
        <v>23347</v>
      </c>
      <c r="E318" s="23">
        <f t="shared" si="6"/>
        <v>8.129178272980502</v>
      </c>
      <c r="F318" s="10" t="s">
        <v>55</v>
      </c>
      <c r="O318" s="2"/>
    </row>
    <row r="319" spans="1:15" ht="0" customHeight="1" hidden="1" outlineLevel="1">
      <c r="A319" s="9" t="s">
        <v>1</v>
      </c>
      <c r="B319" s="10" t="s">
        <v>3</v>
      </c>
      <c r="C319" s="57">
        <v>0</v>
      </c>
      <c r="D319" s="18"/>
      <c r="E319" s="23" t="e">
        <f t="shared" si="6"/>
        <v>#DIV/0!</v>
      </c>
      <c r="F319" s="10"/>
      <c r="O319" s="2"/>
    </row>
    <row r="320" spans="1:15" ht="0" customHeight="1" hidden="1" outlineLevel="1">
      <c r="A320" s="7" t="s">
        <v>18</v>
      </c>
      <c r="B320" s="8"/>
      <c r="C320" s="57">
        <v>0</v>
      </c>
      <c r="D320" s="18"/>
      <c r="E320" s="23" t="e">
        <f t="shared" si="6"/>
        <v>#DIV/0!</v>
      </c>
      <c r="F320" s="10"/>
      <c r="O320" s="2"/>
    </row>
    <row r="321" spans="1:15" ht="0" customHeight="1" hidden="1" outlineLevel="1">
      <c r="A321" s="9" t="s">
        <v>1</v>
      </c>
      <c r="B321" s="8" t="s">
        <v>3</v>
      </c>
      <c r="C321" s="57">
        <v>0</v>
      </c>
      <c r="D321" s="18"/>
      <c r="E321" s="23" t="e">
        <f t="shared" si="6"/>
        <v>#DIV/0!</v>
      </c>
      <c r="F321" s="10"/>
      <c r="O321" s="2"/>
    </row>
    <row r="322" spans="1:15" ht="0" customHeight="1" hidden="1" outlineLevel="1">
      <c r="A322" s="7" t="s">
        <v>18</v>
      </c>
      <c r="B322" s="65"/>
      <c r="C322" s="57">
        <v>0</v>
      </c>
      <c r="D322" s="18"/>
      <c r="E322" s="23" t="e">
        <f t="shared" si="6"/>
        <v>#DIV/0!</v>
      </c>
      <c r="F322" s="10"/>
      <c r="O322" s="2"/>
    </row>
    <row r="323" spans="1:15" ht="0" customHeight="1" hidden="1" outlineLevel="1">
      <c r="A323" s="9" t="s">
        <v>13</v>
      </c>
      <c r="B323" s="8" t="s">
        <v>15</v>
      </c>
      <c r="C323" s="57">
        <v>0</v>
      </c>
      <c r="D323" s="18"/>
      <c r="E323" s="23" t="e">
        <f t="shared" si="6"/>
        <v>#DIV/0!</v>
      </c>
      <c r="F323" s="10"/>
      <c r="O323" s="2"/>
    </row>
    <row r="324" spans="1:15" ht="0" customHeight="1" hidden="1" outlineLevel="1">
      <c r="A324" s="9"/>
      <c r="B324" s="8" t="s">
        <v>4</v>
      </c>
      <c r="C324" s="57">
        <v>0</v>
      </c>
      <c r="D324" s="18"/>
      <c r="E324" s="23" t="e">
        <f t="shared" si="6"/>
        <v>#DIV/0!</v>
      </c>
      <c r="F324" s="10"/>
      <c r="O324" s="2"/>
    </row>
    <row r="325" spans="1:15" ht="0" customHeight="1" hidden="1" outlineLevel="1">
      <c r="A325" s="9" t="s">
        <v>14</v>
      </c>
      <c r="B325" s="8" t="s">
        <v>15</v>
      </c>
      <c r="C325" s="57">
        <v>0</v>
      </c>
      <c r="D325" s="18"/>
      <c r="E325" s="23" t="e">
        <f t="shared" si="6"/>
        <v>#DIV/0!</v>
      </c>
      <c r="F325" s="10"/>
      <c r="O325" s="2"/>
    </row>
    <row r="326" spans="1:15" ht="0" customHeight="1" hidden="1" outlineLevel="1">
      <c r="A326" s="9"/>
      <c r="B326" s="8" t="s">
        <v>4</v>
      </c>
      <c r="C326" s="57">
        <v>0</v>
      </c>
      <c r="D326" s="18"/>
      <c r="E326" s="23" t="e">
        <f>D326/C326</f>
        <v>#DIV/0!</v>
      </c>
      <c r="F326" s="10"/>
      <c r="O326" s="2"/>
    </row>
    <row r="327" spans="1:15" ht="0" customHeight="1" hidden="1" outlineLevel="1">
      <c r="A327" s="9" t="s">
        <v>5</v>
      </c>
      <c r="B327" s="10" t="s">
        <v>2</v>
      </c>
      <c r="C327" s="57">
        <v>0</v>
      </c>
      <c r="D327" s="18"/>
      <c r="E327" s="23" t="e">
        <f>D327/C327</f>
        <v>#DIV/0!</v>
      </c>
      <c r="F327" s="10"/>
      <c r="O327" s="2"/>
    </row>
    <row r="328" spans="1:15" ht="0" customHeight="1" hidden="1" outlineLevel="1">
      <c r="A328" s="15"/>
      <c r="B328" s="16" t="s">
        <v>4</v>
      </c>
      <c r="C328" s="58">
        <v>0</v>
      </c>
      <c r="D328" s="35"/>
      <c r="E328" s="36" t="e">
        <f>D328/C328</f>
        <v>#DIV/0!</v>
      </c>
      <c r="F328" s="16"/>
      <c r="O328" s="2"/>
    </row>
    <row r="329" spans="1:15" ht="24" customHeight="1" collapsed="1" thickBot="1">
      <c r="A329" s="190" t="s">
        <v>47</v>
      </c>
      <c r="B329" s="191"/>
      <c r="C329" s="53"/>
      <c r="D329" s="33"/>
      <c r="E329" s="37"/>
      <c r="F329" s="34"/>
      <c r="O329" s="2"/>
    </row>
    <row r="330" spans="1:15" ht="13.5" customHeight="1" outlineLevel="1">
      <c r="A330" s="40" t="s">
        <v>17</v>
      </c>
      <c r="B330" s="17" t="s">
        <v>2</v>
      </c>
      <c r="C330" s="59">
        <v>0</v>
      </c>
      <c r="D330" s="28">
        <v>0</v>
      </c>
      <c r="E330" s="32">
        <v>0</v>
      </c>
      <c r="F330" s="11" t="s">
        <v>54</v>
      </c>
      <c r="O330" s="2"/>
    </row>
    <row r="331" spans="1:15" ht="13.5" customHeight="1" outlineLevel="1">
      <c r="A331" s="9" t="s">
        <v>0</v>
      </c>
      <c r="B331" s="10" t="s">
        <v>2</v>
      </c>
      <c r="C331" s="57">
        <v>0</v>
      </c>
      <c r="D331" s="18">
        <v>1378</v>
      </c>
      <c r="E331" s="23">
        <v>1378</v>
      </c>
      <c r="F331" s="10" t="s">
        <v>57</v>
      </c>
      <c r="O331" s="2"/>
    </row>
    <row r="332" spans="1:15" ht="13.5" customHeight="1" outlineLevel="1">
      <c r="A332" s="5" t="s">
        <v>1</v>
      </c>
      <c r="B332" s="10" t="s">
        <v>3</v>
      </c>
      <c r="C332" s="57">
        <v>5</v>
      </c>
      <c r="D332" s="18">
        <v>5452</v>
      </c>
      <c r="E332" s="23">
        <f aca="true" t="shared" si="7" ref="E332:E377">D332/C332</f>
        <v>1090.4</v>
      </c>
      <c r="F332" s="10" t="s">
        <v>55</v>
      </c>
      <c r="O332" s="2"/>
    </row>
    <row r="333" spans="1:15" ht="0" customHeight="1" hidden="1" outlineLevel="1">
      <c r="A333" s="9" t="s">
        <v>1</v>
      </c>
      <c r="B333" s="10" t="s">
        <v>3</v>
      </c>
      <c r="C333" s="57">
        <v>0</v>
      </c>
      <c r="D333" s="18"/>
      <c r="E333" s="23" t="e">
        <f t="shared" si="7"/>
        <v>#DIV/0!</v>
      </c>
      <c r="F333" s="10"/>
      <c r="O333" s="2"/>
    </row>
    <row r="334" spans="1:15" ht="0" customHeight="1" hidden="1" outlineLevel="1">
      <c r="A334" s="7" t="s">
        <v>18</v>
      </c>
      <c r="B334" s="8"/>
      <c r="C334" s="57">
        <v>0</v>
      </c>
      <c r="D334" s="18"/>
      <c r="E334" s="23" t="e">
        <f t="shared" si="7"/>
        <v>#DIV/0!</v>
      </c>
      <c r="F334" s="10"/>
      <c r="O334" s="2"/>
    </row>
    <row r="335" spans="1:15" ht="0" customHeight="1" hidden="1" outlineLevel="1">
      <c r="A335" s="9" t="s">
        <v>1</v>
      </c>
      <c r="B335" s="8" t="s">
        <v>3</v>
      </c>
      <c r="C335" s="57">
        <v>0</v>
      </c>
      <c r="D335" s="18"/>
      <c r="E335" s="23" t="e">
        <f t="shared" si="7"/>
        <v>#DIV/0!</v>
      </c>
      <c r="F335" s="10"/>
      <c r="O335" s="2"/>
    </row>
    <row r="336" spans="1:15" ht="0" customHeight="1" hidden="1" outlineLevel="1">
      <c r="A336" s="7" t="s">
        <v>18</v>
      </c>
      <c r="B336" s="65"/>
      <c r="C336" s="57">
        <v>0</v>
      </c>
      <c r="D336" s="18"/>
      <c r="E336" s="23" t="e">
        <f t="shared" si="7"/>
        <v>#DIV/0!</v>
      </c>
      <c r="F336" s="10"/>
      <c r="O336" s="2"/>
    </row>
    <row r="337" spans="1:15" ht="0" customHeight="1" hidden="1" outlineLevel="1">
      <c r="A337" s="9" t="s">
        <v>13</v>
      </c>
      <c r="B337" s="8" t="s">
        <v>15</v>
      </c>
      <c r="C337" s="57">
        <v>0</v>
      </c>
      <c r="D337" s="18"/>
      <c r="E337" s="23" t="e">
        <f t="shared" si="7"/>
        <v>#DIV/0!</v>
      </c>
      <c r="F337" s="10"/>
      <c r="O337" s="2"/>
    </row>
    <row r="338" spans="1:15" ht="0" customHeight="1" hidden="1" outlineLevel="1">
      <c r="A338" s="9"/>
      <c r="B338" s="8" t="s">
        <v>4</v>
      </c>
      <c r="C338" s="57">
        <v>0</v>
      </c>
      <c r="D338" s="18"/>
      <c r="E338" s="23" t="e">
        <f t="shared" si="7"/>
        <v>#DIV/0!</v>
      </c>
      <c r="F338" s="10"/>
      <c r="O338" s="2"/>
    </row>
    <row r="339" spans="1:15" ht="0" customHeight="1" hidden="1" outlineLevel="1">
      <c r="A339" s="9" t="s">
        <v>14</v>
      </c>
      <c r="B339" s="8" t="s">
        <v>15</v>
      </c>
      <c r="C339" s="57">
        <v>0</v>
      </c>
      <c r="D339" s="18"/>
      <c r="E339" s="23" t="e">
        <f t="shared" si="7"/>
        <v>#DIV/0!</v>
      </c>
      <c r="F339" s="10"/>
      <c r="O339" s="2"/>
    </row>
    <row r="340" spans="1:15" ht="0" customHeight="1" hidden="1" outlineLevel="1">
      <c r="A340" s="9"/>
      <c r="B340" s="8" t="s">
        <v>4</v>
      </c>
      <c r="C340" s="57">
        <v>0</v>
      </c>
      <c r="D340" s="18"/>
      <c r="E340" s="23" t="e">
        <f t="shared" si="7"/>
        <v>#DIV/0!</v>
      </c>
      <c r="F340" s="10"/>
      <c r="O340" s="2"/>
    </row>
    <row r="341" spans="1:15" ht="13.5" customHeight="1" outlineLevel="1" thickBot="1">
      <c r="A341" s="15" t="s">
        <v>5</v>
      </c>
      <c r="B341" s="16" t="s">
        <v>2</v>
      </c>
      <c r="C341" s="58">
        <v>187.541</v>
      </c>
      <c r="D341" s="35">
        <v>5307</v>
      </c>
      <c r="E341" s="36">
        <f t="shared" si="7"/>
        <v>28.297812211729703</v>
      </c>
      <c r="F341" s="16" t="s">
        <v>54</v>
      </c>
      <c r="O341" s="2"/>
    </row>
    <row r="342" spans="1:15" ht="24" customHeight="1" thickBot="1">
      <c r="A342" s="192" t="s">
        <v>27</v>
      </c>
      <c r="B342" s="193"/>
      <c r="C342" s="61"/>
      <c r="D342" s="49"/>
      <c r="E342" s="50"/>
      <c r="F342" s="51"/>
      <c r="O342" s="2"/>
    </row>
    <row r="343" spans="1:15" ht="13.5" customHeight="1" outlineLevel="1">
      <c r="A343" s="40" t="s">
        <v>17</v>
      </c>
      <c r="B343" s="17" t="s">
        <v>2</v>
      </c>
      <c r="C343" s="59">
        <v>21</v>
      </c>
      <c r="D343" s="28">
        <v>780</v>
      </c>
      <c r="E343" s="32">
        <f t="shared" si="7"/>
        <v>37.142857142857146</v>
      </c>
      <c r="F343" s="11" t="s">
        <v>54</v>
      </c>
      <c r="O343" s="2"/>
    </row>
    <row r="344" spans="1:15" ht="0" customHeight="1" hidden="1" outlineLevel="1">
      <c r="A344" s="14" t="s">
        <v>17</v>
      </c>
      <c r="B344" s="13" t="s">
        <v>2</v>
      </c>
      <c r="C344" s="57">
        <v>0</v>
      </c>
      <c r="D344" s="18"/>
      <c r="E344" s="23" t="e">
        <f t="shared" si="7"/>
        <v>#DIV/0!</v>
      </c>
      <c r="F344" s="10"/>
      <c r="O344" s="2"/>
    </row>
    <row r="345" spans="1:15" ht="0" customHeight="1" hidden="1" outlineLevel="1">
      <c r="A345" s="12" t="s">
        <v>16</v>
      </c>
      <c r="B345" s="13"/>
      <c r="C345" s="57">
        <v>0</v>
      </c>
      <c r="D345" s="18"/>
      <c r="E345" s="23" t="e">
        <f t="shared" si="7"/>
        <v>#DIV/0!</v>
      </c>
      <c r="F345" s="10"/>
      <c r="O345" s="2"/>
    </row>
    <row r="346" spans="1:15" ht="0" customHeight="1" hidden="1" outlineLevel="1">
      <c r="A346" s="14" t="s">
        <v>17</v>
      </c>
      <c r="B346" s="13" t="s">
        <v>2</v>
      </c>
      <c r="C346" s="57">
        <v>0</v>
      </c>
      <c r="D346" s="18"/>
      <c r="E346" s="23" t="e">
        <f t="shared" si="7"/>
        <v>#DIV/0!</v>
      </c>
      <c r="F346" s="10"/>
      <c r="O346" s="2"/>
    </row>
    <row r="347" spans="1:15" ht="0" customHeight="1" hidden="1" outlineLevel="1">
      <c r="A347" s="12" t="s">
        <v>16</v>
      </c>
      <c r="B347" s="10"/>
      <c r="C347" s="57">
        <v>0</v>
      </c>
      <c r="D347" s="18"/>
      <c r="E347" s="23" t="e">
        <f t="shared" si="7"/>
        <v>#DIV/0!</v>
      </c>
      <c r="F347" s="10"/>
      <c r="O347" s="2"/>
    </row>
    <row r="348" spans="1:15" ht="0" customHeight="1" hidden="1" outlineLevel="1">
      <c r="A348" s="9" t="s">
        <v>0</v>
      </c>
      <c r="B348" s="10" t="s">
        <v>2</v>
      </c>
      <c r="C348" s="57">
        <v>0</v>
      </c>
      <c r="D348" s="18"/>
      <c r="E348" s="23" t="e">
        <f t="shared" si="7"/>
        <v>#DIV/0!</v>
      </c>
      <c r="F348" s="10"/>
      <c r="O348" s="2"/>
    </row>
    <row r="349" spans="1:15" ht="0" customHeight="1" hidden="1" outlineLevel="1">
      <c r="A349" s="7"/>
      <c r="B349" s="10" t="s">
        <v>4</v>
      </c>
      <c r="C349" s="57">
        <v>0</v>
      </c>
      <c r="D349" s="18"/>
      <c r="E349" s="23" t="e">
        <f t="shared" si="7"/>
        <v>#DIV/0!</v>
      </c>
      <c r="F349" s="10"/>
      <c r="O349" s="2"/>
    </row>
    <row r="350" spans="1:15" ht="13.5" customHeight="1" outlineLevel="1" thickBot="1">
      <c r="A350" s="5" t="s">
        <v>1</v>
      </c>
      <c r="B350" s="10" t="s">
        <v>3</v>
      </c>
      <c r="C350" s="57">
        <v>19040</v>
      </c>
      <c r="D350" s="18">
        <v>68572</v>
      </c>
      <c r="E350" s="23">
        <f t="shared" si="7"/>
        <v>3.601470588235294</v>
      </c>
      <c r="F350" s="10" t="s">
        <v>55</v>
      </c>
      <c r="O350" s="2"/>
    </row>
    <row r="351" spans="1:15" ht="0" customHeight="1" hidden="1" outlineLevel="1">
      <c r="A351" s="9" t="s">
        <v>1</v>
      </c>
      <c r="B351" s="10" t="s">
        <v>3</v>
      </c>
      <c r="C351" s="57">
        <v>0</v>
      </c>
      <c r="D351" s="18"/>
      <c r="E351" s="23" t="e">
        <f t="shared" si="7"/>
        <v>#DIV/0!</v>
      </c>
      <c r="F351" s="10"/>
      <c r="O351" s="2"/>
    </row>
    <row r="352" spans="1:15" ht="0" customHeight="1" hidden="1" outlineLevel="1">
      <c r="A352" s="7" t="s">
        <v>18</v>
      </c>
      <c r="B352" s="8"/>
      <c r="C352" s="57">
        <v>0</v>
      </c>
      <c r="D352" s="18"/>
      <c r="E352" s="23" t="e">
        <f t="shared" si="7"/>
        <v>#DIV/0!</v>
      </c>
      <c r="F352" s="10"/>
      <c r="O352" s="2"/>
    </row>
    <row r="353" spans="1:15" ht="0" customHeight="1" hidden="1" outlineLevel="1">
      <c r="A353" s="9" t="s">
        <v>1</v>
      </c>
      <c r="B353" s="8" t="s">
        <v>3</v>
      </c>
      <c r="C353" s="57">
        <v>0</v>
      </c>
      <c r="D353" s="18"/>
      <c r="E353" s="23" t="e">
        <f t="shared" si="7"/>
        <v>#DIV/0!</v>
      </c>
      <c r="F353" s="10"/>
      <c r="O353" s="2"/>
    </row>
    <row r="354" spans="1:15" ht="0" customHeight="1" hidden="1" outlineLevel="1">
      <c r="A354" s="7" t="s">
        <v>18</v>
      </c>
      <c r="B354" s="65"/>
      <c r="C354" s="57">
        <v>0</v>
      </c>
      <c r="D354" s="18"/>
      <c r="E354" s="23" t="e">
        <f t="shared" si="7"/>
        <v>#DIV/0!</v>
      </c>
      <c r="F354" s="10"/>
      <c r="O354" s="2"/>
    </row>
    <row r="355" spans="1:15" ht="0" customHeight="1" hidden="1" outlineLevel="1">
      <c r="A355" s="9" t="s">
        <v>13</v>
      </c>
      <c r="B355" s="8" t="s">
        <v>15</v>
      </c>
      <c r="C355" s="57">
        <v>0</v>
      </c>
      <c r="D355" s="18"/>
      <c r="E355" s="23" t="e">
        <f t="shared" si="7"/>
        <v>#DIV/0!</v>
      </c>
      <c r="F355" s="10"/>
      <c r="O355" s="2"/>
    </row>
    <row r="356" spans="1:15" ht="0" customHeight="1" hidden="1" outlineLevel="1">
      <c r="A356" s="9"/>
      <c r="B356" s="8" t="s">
        <v>4</v>
      </c>
      <c r="C356" s="57">
        <v>0</v>
      </c>
      <c r="D356" s="18"/>
      <c r="E356" s="23" t="e">
        <f t="shared" si="7"/>
        <v>#DIV/0!</v>
      </c>
      <c r="F356" s="10"/>
      <c r="O356" s="2"/>
    </row>
    <row r="357" spans="1:15" ht="0" customHeight="1" hidden="1" outlineLevel="1">
      <c r="A357" s="9" t="s">
        <v>14</v>
      </c>
      <c r="B357" s="8" t="s">
        <v>15</v>
      </c>
      <c r="C357" s="57">
        <v>0</v>
      </c>
      <c r="D357" s="18"/>
      <c r="E357" s="23" t="e">
        <f t="shared" si="7"/>
        <v>#DIV/0!</v>
      </c>
      <c r="F357" s="10"/>
      <c r="O357" s="2"/>
    </row>
    <row r="358" spans="1:15" ht="0" customHeight="1" hidden="1" outlineLevel="1">
      <c r="A358" s="9"/>
      <c r="B358" s="8" t="s">
        <v>4</v>
      </c>
      <c r="C358" s="57">
        <v>0</v>
      </c>
      <c r="D358" s="18"/>
      <c r="E358" s="23" t="e">
        <f t="shared" si="7"/>
        <v>#DIV/0!</v>
      </c>
      <c r="F358" s="10"/>
      <c r="O358" s="2"/>
    </row>
    <row r="359" spans="1:15" ht="0" customHeight="1" hidden="1" outlineLevel="1">
      <c r="A359" s="9" t="s">
        <v>5</v>
      </c>
      <c r="B359" s="10" t="s">
        <v>2</v>
      </c>
      <c r="C359" s="57">
        <v>0</v>
      </c>
      <c r="D359" s="18"/>
      <c r="E359" s="23" t="e">
        <f t="shared" si="7"/>
        <v>#DIV/0!</v>
      </c>
      <c r="F359" s="10"/>
      <c r="O359" s="2"/>
    </row>
    <row r="360" spans="1:15" ht="0" customHeight="1" hidden="1" outlineLevel="1">
      <c r="A360" s="15"/>
      <c r="B360" s="16" t="s">
        <v>4</v>
      </c>
      <c r="C360" s="58">
        <v>0</v>
      </c>
      <c r="D360" s="35"/>
      <c r="E360" s="36" t="e">
        <f t="shared" si="7"/>
        <v>#DIV/0!</v>
      </c>
      <c r="F360" s="16"/>
      <c r="O360" s="2"/>
    </row>
    <row r="361" spans="1:15" ht="24" customHeight="1" collapsed="1" thickBot="1">
      <c r="A361" s="190" t="s">
        <v>41</v>
      </c>
      <c r="B361" s="194"/>
      <c r="C361" s="53"/>
      <c r="D361" s="33"/>
      <c r="E361" s="37"/>
      <c r="F361" s="34"/>
      <c r="O361" s="2"/>
    </row>
    <row r="362" spans="1:15" ht="13.5" customHeight="1" outlineLevel="1" thickBot="1">
      <c r="A362" s="45" t="s">
        <v>1</v>
      </c>
      <c r="B362" s="48" t="s">
        <v>3</v>
      </c>
      <c r="C362" s="62">
        <v>353</v>
      </c>
      <c r="D362" s="46">
        <v>3554</v>
      </c>
      <c r="E362" s="47">
        <f t="shared" si="7"/>
        <v>10.067988668555241</v>
      </c>
      <c r="F362" s="48" t="s">
        <v>55</v>
      </c>
      <c r="O362" s="2"/>
    </row>
    <row r="363" spans="1:15" ht="24" customHeight="1" thickBot="1">
      <c r="A363" s="190" t="s">
        <v>42</v>
      </c>
      <c r="B363" s="191"/>
      <c r="C363" s="53"/>
      <c r="D363" s="33"/>
      <c r="E363" s="37"/>
      <c r="F363" s="34"/>
      <c r="O363" s="2"/>
    </row>
    <row r="364" spans="1:15" ht="0" customHeight="1" hidden="1" outlineLevel="1">
      <c r="A364" s="40" t="s">
        <v>17</v>
      </c>
      <c r="B364" s="17" t="s">
        <v>2</v>
      </c>
      <c r="C364" s="59">
        <v>0</v>
      </c>
      <c r="D364" s="28"/>
      <c r="E364" s="32" t="e">
        <f t="shared" si="7"/>
        <v>#DIV/0!</v>
      </c>
      <c r="F364" s="11"/>
      <c r="O364" s="2"/>
    </row>
    <row r="365" spans="1:15" ht="0" customHeight="1" hidden="1" outlineLevel="1">
      <c r="A365" s="12" t="s">
        <v>16</v>
      </c>
      <c r="B365" s="13"/>
      <c r="C365" s="57">
        <v>0</v>
      </c>
      <c r="D365" s="18"/>
      <c r="E365" s="23" t="e">
        <f t="shared" si="7"/>
        <v>#DIV/0!</v>
      </c>
      <c r="F365" s="10"/>
      <c r="O365" s="2"/>
    </row>
    <row r="366" spans="1:15" ht="0" customHeight="1" hidden="1" outlineLevel="1">
      <c r="A366" s="14" t="s">
        <v>17</v>
      </c>
      <c r="B366" s="13" t="s">
        <v>2</v>
      </c>
      <c r="C366" s="57">
        <v>0</v>
      </c>
      <c r="D366" s="18"/>
      <c r="E366" s="23" t="e">
        <f t="shared" si="7"/>
        <v>#DIV/0!</v>
      </c>
      <c r="F366" s="10"/>
      <c r="O366" s="2"/>
    </row>
    <row r="367" spans="1:15" ht="0" customHeight="1" hidden="1" outlineLevel="1">
      <c r="A367" s="12" t="s">
        <v>16</v>
      </c>
      <c r="B367" s="13"/>
      <c r="C367" s="57">
        <v>0</v>
      </c>
      <c r="D367" s="18"/>
      <c r="E367" s="23" t="e">
        <f t="shared" si="7"/>
        <v>#DIV/0!</v>
      </c>
      <c r="F367" s="10"/>
      <c r="O367" s="2"/>
    </row>
    <row r="368" spans="1:15" ht="13.5" customHeight="1" outlineLevel="1">
      <c r="A368" s="14" t="s">
        <v>17</v>
      </c>
      <c r="B368" s="13" t="s">
        <v>2</v>
      </c>
      <c r="C368" s="57">
        <v>39</v>
      </c>
      <c r="D368" s="18">
        <v>2462</v>
      </c>
      <c r="E368" s="23">
        <f t="shared" si="7"/>
        <v>63.12820512820513</v>
      </c>
      <c r="F368" s="10" t="s">
        <v>54</v>
      </c>
      <c r="O368" s="2"/>
    </row>
    <row r="369" spans="1:15" ht="13.5" customHeight="1" outlineLevel="1">
      <c r="A369" s="9" t="s">
        <v>0</v>
      </c>
      <c r="B369" s="10" t="s">
        <v>2</v>
      </c>
      <c r="C369" s="57">
        <v>3465</v>
      </c>
      <c r="D369" s="18">
        <v>50210</v>
      </c>
      <c r="E369" s="23">
        <f t="shared" si="7"/>
        <v>14.49062049062049</v>
      </c>
      <c r="F369" s="10" t="s">
        <v>57</v>
      </c>
      <c r="O369" s="2"/>
    </row>
    <row r="370" spans="1:15" ht="13.5" customHeight="1" outlineLevel="1">
      <c r="A370" s="5" t="s">
        <v>1</v>
      </c>
      <c r="B370" s="10" t="s">
        <v>3</v>
      </c>
      <c r="C370" s="57">
        <v>2984</v>
      </c>
      <c r="D370" s="18">
        <v>18507</v>
      </c>
      <c r="E370" s="23">
        <f t="shared" si="7"/>
        <v>6.202077747989276</v>
      </c>
      <c r="F370" s="10" t="s">
        <v>55</v>
      </c>
      <c r="O370" s="2"/>
    </row>
    <row r="371" spans="1:15" ht="0" customHeight="1" hidden="1" outlineLevel="1">
      <c r="A371" s="9" t="s">
        <v>1</v>
      </c>
      <c r="B371" s="10" t="s">
        <v>3</v>
      </c>
      <c r="C371" s="57">
        <v>0</v>
      </c>
      <c r="D371" s="18"/>
      <c r="E371" s="23" t="e">
        <f t="shared" si="7"/>
        <v>#DIV/0!</v>
      </c>
      <c r="F371" s="10"/>
      <c r="O371" s="2"/>
    </row>
    <row r="372" spans="1:15" ht="0" customHeight="1" hidden="1" outlineLevel="1">
      <c r="A372" s="7" t="s">
        <v>18</v>
      </c>
      <c r="B372" s="8"/>
      <c r="C372" s="57">
        <v>0</v>
      </c>
      <c r="D372" s="18"/>
      <c r="E372" s="23" t="e">
        <f t="shared" si="7"/>
        <v>#DIV/0!</v>
      </c>
      <c r="F372" s="10"/>
      <c r="O372" s="2"/>
    </row>
    <row r="373" spans="1:15" ht="0" customHeight="1" hidden="1" outlineLevel="1">
      <c r="A373" s="9" t="s">
        <v>1</v>
      </c>
      <c r="B373" s="8" t="s">
        <v>3</v>
      </c>
      <c r="C373" s="57">
        <v>0</v>
      </c>
      <c r="D373" s="18"/>
      <c r="E373" s="23" t="e">
        <f t="shared" si="7"/>
        <v>#DIV/0!</v>
      </c>
      <c r="F373" s="10"/>
      <c r="O373" s="2"/>
    </row>
    <row r="374" spans="1:15" ht="0" customHeight="1" hidden="1" outlineLevel="1">
      <c r="A374" s="7" t="s">
        <v>18</v>
      </c>
      <c r="B374" s="65"/>
      <c r="C374" s="57">
        <v>0</v>
      </c>
      <c r="D374" s="18"/>
      <c r="E374" s="23" t="e">
        <f t="shared" si="7"/>
        <v>#DIV/0!</v>
      </c>
      <c r="F374" s="10"/>
      <c r="O374" s="2"/>
    </row>
    <row r="375" spans="1:15" ht="0" customHeight="1" hidden="1" outlineLevel="1">
      <c r="A375" s="9" t="s">
        <v>13</v>
      </c>
      <c r="B375" s="8" t="s">
        <v>15</v>
      </c>
      <c r="C375" s="57">
        <v>0</v>
      </c>
      <c r="D375" s="18"/>
      <c r="E375" s="23" t="e">
        <f t="shared" si="7"/>
        <v>#DIV/0!</v>
      </c>
      <c r="F375" s="10"/>
      <c r="O375" s="2"/>
    </row>
    <row r="376" spans="1:15" ht="0" customHeight="1" hidden="1" outlineLevel="1">
      <c r="A376" s="9"/>
      <c r="B376" s="8" t="s">
        <v>4</v>
      </c>
      <c r="C376" s="57">
        <v>0</v>
      </c>
      <c r="D376" s="18"/>
      <c r="E376" s="23" t="e">
        <f t="shared" si="7"/>
        <v>#DIV/0!</v>
      </c>
      <c r="F376" s="10"/>
      <c r="O376" s="2"/>
    </row>
    <row r="377" spans="1:15" ht="0" customHeight="1" hidden="1" outlineLevel="1">
      <c r="A377" s="9" t="s">
        <v>14</v>
      </c>
      <c r="B377" s="8" t="s">
        <v>15</v>
      </c>
      <c r="C377" s="57">
        <v>0</v>
      </c>
      <c r="D377" s="18"/>
      <c r="E377" s="23" t="e">
        <f t="shared" si="7"/>
        <v>#DIV/0!</v>
      </c>
      <c r="F377" s="10"/>
      <c r="O377" s="2"/>
    </row>
    <row r="378" spans="1:15" ht="0" customHeight="1" hidden="1" outlineLevel="1">
      <c r="A378" s="9"/>
      <c r="B378" s="8" t="s">
        <v>4</v>
      </c>
      <c r="C378" s="57">
        <v>0</v>
      </c>
      <c r="D378" s="18"/>
      <c r="E378" s="23" t="e">
        <f aca="true" t="shared" si="8" ref="E378:E389">D378/C378</f>
        <v>#DIV/0!</v>
      </c>
      <c r="F378" s="10"/>
      <c r="O378" s="2"/>
    </row>
    <row r="379" spans="1:15" ht="13.5" customHeight="1" outlineLevel="1" thickBot="1">
      <c r="A379" s="15" t="s">
        <v>5</v>
      </c>
      <c r="B379" s="16" t="s">
        <v>2</v>
      </c>
      <c r="C379" s="58">
        <v>144.437</v>
      </c>
      <c r="D379" s="35">
        <v>2985</v>
      </c>
      <c r="E379" s="36">
        <f t="shared" si="8"/>
        <v>20.666449732409284</v>
      </c>
      <c r="F379" s="16" t="s">
        <v>54</v>
      </c>
      <c r="O379" s="2"/>
    </row>
    <row r="380" spans="1:15" ht="24" customHeight="1" thickBot="1">
      <c r="A380" s="190" t="s">
        <v>43</v>
      </c>
      <c r="B380" s="191"/>
      <c r="C380" s="53"/>
      <c r="D380" s="33"/>
      <c r="E380" s="37"/>
      <c r="F380" s="34"/>
      <c r="O380" s="2"/>
    </row>
    <row r="381" spans="1:15" ht="0" customHeight="1" hidden="1" outlineLevel="1">
      <c r="A381" s="40" t="s">
        <v>17</v>
      </c>
      <c r="B381" s="17" t="s">
        <v>2</v>
      </c>
      <c r="C381" s="59">
        <v>0</v>
      </c>
      <c r="D381" s="28"/>
      <c r="E381" s="32" t="e">
        <f t="shared" si="8"/>
        <v>#DIV/0!</v>
      </c>
      <c r="F381" s="11"/>
      <c r="O381" s="2"/>
    </row>
    <row r="382" spans="1:15" ht="0" customHeight="1" hidden="1" outlineLevel="1">
      <c r="A382" s="12"/>
      <c r="B382" s="13"/>
      <c r="C382" s="57">
        <v>0</v>
      </c>
      <c r="D382" s="18"/>
      <c r="E382" s="23" t="e">
        <f t="shared" si="8"/>
        <v>#DIV/0!</v>
      </c>
      <c r="F382" s="10"/>
      <c r="O382" s="2"/>
    </row>
    <row r="383" spans="1:15" ht="0" customHeight="1" hidden="1" outlineLevel="1">
      <c r="A383" s="14" t="s">
        <v>17</v>
      </c>
      <c r="B383" s="13" t="s">
        <v>2</v>
      </c>
      <c r="C383" s="57">
        <v>0</v>
      </c>
      <c r="D383" s="18"/>
      <c r="E383" s="23" t="e">
        <f t="shared" si="8"/>
        <v>#DIV/0!</v>
      </c>
      <c r="F383" s="10"/>
      <c r="O383" s="2"/>
    </row>
    <row r="384" spans="1:15" ht="0" customHeight="1" hidden="1" outlineLevel="1">
      <c r="A384" s="7"/>
      <c r="B384" s="10"/>
      <c r="C384" s="57">
        <v>0</v>
      </c>
      <c r="D384" s="18"/>
      <c r="E384" s="23" t="e">
        <f t="shared" si="8"/>
        <v>#DIV/0!</v>
      </c>
      <c r="F384" s="10"/>
      <c r="O384" s="2"/>
    </row>
    <row r="385" spans="1:15" ht="0" customHeight="1" hidden="1" outlineLevel="1">
      <c r="A385" s="14" t="s">
        <v>17</v>
      </c>
      <c r="B385" s="13" t="s">
        <v>2</v>
      </c>
      <c r="C385" s="57">
        <v>0</v>
      </c>
      <c r="D385" s="18"/>
      <c r="E385" s="23" t="e">
        <f t="shared" si="8"/>
        <v>#DIV/0!</v>
      </c>
      <c r="F385" s="10"/>
      <c r="O385" s="2"/>
    </row>
    <row r="386" spans="1:15" ht="0" customHeight="1" hidden="1" outlineLevel="1">
      <c r="A386" s="12" t="s">
        <v>16</v>
      </c>
      <c r="B386" s="10"/>
      <c r="C386" s="57">
        <v>0</v>
      </c>
      <c r="D386" s="18"/>
      <c r="E386" s="23" t="e">
        <f t="shared" si="8"/>
        <v>#DIV/0!</v>
      </c>
      <c r="F386" s="10"/>
      <c r="O386" s="2"/>
    </row>
    <row r="387" spans="1:15" ht="0" customHeight="1" hidden="1" outlineLevel="1">
      <c r="A387" s="9" t="s">
        <v>0</v>
      </c>
      <c r="B387" s="10" t="s">
        <v>2</v>
      </c>
      <c r="C387" s="57">
        <v>0</v>
      </c>
      <c r="D387" s="18"/>
      <c r="E387" s="23" t="e">
        <f t="shared" si="8"/>
        <v>#DIV/0!</v>
      </c>
      <c r="F387" s="10"/>
      <c r="O387" s="2"/>
    </row>
    <row r="388" spans="1:15" ht="0" customHeight="1" hidden="1" outlineLevel="1">
      <c r="A388" s="7"/>
      <c r="B388" s="10" t="s">
        <v>4</v>
      </c>
      <c r="C388" s="57">
        <v>0</v>
      </c>
      <c r="D388" s="18"/>
      <c r="E388" s="23" t="e">
        <f t="shared" si="8"/>
        <v>#DIV/0!</v>
      </c>
      <c r="F388" s="10"/>
      <c r="O388" s="2"/>
    </row>
    <row r="389" spans="1:15" ht="13.5" customHeight="1" outlineLevel="1" thickBot="1">
      <c r="A389" s="42" t="s">
        <v>1</v>
      </c>
      <c r="B389" s="6" t="s">
        <v>3</v>
      </c>
      <c r="C389" s="63">
        <v>61</v>
      </c>
      <c r="D389" s="43">
        <v>5318</v>
      </c>
      <c r="E389" s="44">
        <f t="shared" si="8"/>
        <v>87.18032786885246</v>
      </c>
      <c r="F389" s="6" t="s">
        <v>55</v>
      </c>
      <c r="O389" s="2"/>
    </row>
    <row r="390" spans="1:15" ht="0" customHeight="1" hidden="1" outlineLevel="1">
      <c r="A390" s="38" t="s">
        <v>1</v>
      </c>
      <c r="B390" s="28" t="s">
        <v>3</v>
      </c>
      <c r="C390" s="28">
        <v>0</v>
      </c>
      <c r="D390" s="28"/>
      <c r="E390" s="28"/>
      <c r="F390" s="28"/>
      <c r="O390" s="2"/>
    </row>
    <row r="391" spans="1:15" ht="0" customHeight="1" hidden="1" outlineLevel="1">
      <c r="A391" s="18" t="s">
        <v>18</v>
      </c>
      <c r="B391" s="23"/>
      <c r="C391" s="18">
        <v>0</v>
      </c>
      <c r="D391" s="18"/>
      <c r="E391" s="18"/>
      <c r="F391" s="18"/>
      <c r="O391" s="2"/>
    </row>
    <row r="392" spans="1:15" ht="0" customHeight="1" hidden="1" outlineLevel="1">
      <c r="A392" s="24" t="s">
        <v>1</v>
      </c>
      <c r="B392" s="23" t="s">
        <v>3</v>
      </c>
      <c r="C392" s="18">
        <v>0</v>
      </c>
      <c r="D392" s="18"/>
      <c r="E392" s="18"/>
      <c r="F392" s="18"/>
      <c r="O392" s="2"/>
    </row>
    <row r="393" spans="1:15" ht="0" customHeight="1" hidden="1" outlineLevel="1">
      <c r="A393" s="18" t="s">
        <v>18</v>
      </c>
      <c r="B393" s="25"/>
      <c r="C393" s="18">
        <v>0</v>
      </c>
      <c r="D393" s="18"/>
      <c r="E393" s="18"/>
      <c r="F393" s="18"/>
      <c r="O393" s="2"/>
    </row>
    <row r="394" spans="1:15" ht="0" customHeight="1" hidden="1" outlineLevel="1">
      <c r="A394" s="24" t="s">
        <v>13</v>
      </c>
      <c r="B394" s="23" t="s">
        <v>15</v>
      </c>
      <c r="C394" s="18">
        <v>0</v>
      </c>
      <c r="D394" s="18"/>
      <c r="E394" s="18"/>
      <c r="F394" s="18"/>
      <c r="O394" s="2"/>
    </row>
    <row r="395" spans="1:15" ht="0" customHeight="1" hidden="1" outlineLevel="1">
      <c r="A395" s="24"/>
      <c r="B395" s="23" t="s">
        <v>4</v>
      </c>
      <c r="C395" s="18">
        <v>0</v>
      </c>
      <c r="D395" s="18"/>
      <c r="E395" s="18"/>
      <c r="F395" s="18"/>
      <c r="O395" s="2"/>
    </row>
    <row r="396" spans="1:15" ht="0" customHeight="1" hidden="1" outlineLevel="1">
      <c r="A396" s="24" t="s">
        <v>14</v>
      </c>
      <c r="B396" s="23" t="s">
        <v>15</v>
      </c>
      <c r="C396" s="18">
        <v>0</v>
      </c>
      <c r="D396" s="18"/>
      <c r="E396" s="18"/>
      <c r="F396" s="18"/>
      <c r="O396" s="2"/>
    </row>
    <row r="397" spans="1:15" ht="0" customHeight="1" hidden="1" outlineLevel="1">
      <c r="A397" s="24"/>
      <c r="B397" s="23" t="s">
        <v>4</v>
      </c>
      <c r="C397" s="18">
        <v>0</v>
      </c>
      <c r="D397" s="18"/>
      <c r="E397" s="18"/>
      <c r="F397" s="18"/>
      <c r="O397" s="2"/>
    </row>
    <row r="398" spans="1:15" ht="0" customHeight="1" hidden="1" outlineLevel="1">
      <c r="A398" s="24" t="s">
        <v>5</v>
      </c>
      <c r="B398" s="18" t="s">
        <v>2</v>
      </c>
      <c r="C398" s="18">
        <v>0</v>
      </c>
      <c r="D398" s="18"/>
      <c r="E398" s="18"/>
      <c r="F398" s="18"/>
      <c r="O398" s="2"/>
    </row>
    <row r="399" spans="1:15" ht="0" customHeight="1" hidden="1" outlineLevel="1">
      <c r="A399" s="18"/>
      <c r="B399" s="18" t="s">
        <v>4</v>
      </c>
      <c r="C399" s="18">
        <v>0</v>
      </c>
      <c r="D399" s="18"/>
      <c r="E399" s="18"/>
      <c r="F399" s="18"/>
      <c r="O399" s="2"/>
    </row>
    <row r="400" spans="1:15" ht="24" customHeight="1" collapsed="1">
      <c r="A400" s="195" t="s">
        <v>66</v>
      </c>
      <c r="B400" s="195"/>
      <c r="C400" s="67"/>
      <c r="D400" s="67"/>
      <c r="E400" s="67"/>
      <c r="F400" s="67"/>
      <c r="O400" s="2"/>
    </row>
    <row r="401" spans="3:15" ht="13.5" customHeight="1">
      <c r="C401" s="2">
        <v>26822</v>
      </c>
      <c r="D401" s="2">
        <v>102979</v>
      </c>
      <c r="O401" s="2"/>
    </row>
    <row r="402" ht="13.5" customHeight="1">
      <c r="O402" s="2"/>
    </row>
    <row r="403" spans="1:15" ht="13.5" customHeight="1">
      <c r="A403" s="66" t="s">
        <v>68</v>
      </c>
      <c r="O403" s="2"/>
    </row>
    <row r="404" spans="1:15" ht="13.5" customHeight="1">
      <c r="A404" s="66" t="s">
        <v>67</v>
      </c>
      <c r="O404" s="2"/>
    </row>
    <row r="405" ht="13.5" customHeight="1">
      <c r="O405" s="2"/>
    </row>
    <row r="406" ht="13.5" customHeight="1">
      <c r="O406" s="2"/>
    </row>
    <row r="407" ht="13.5" customHeight="1">
      <c r="O407" s="2"/>
    </row>
    <row r="408" ht="13.5" customHeight="1">
      <c r="O408" s="2"/>
    </row>
    <row r="409" ht="13.5" customHeight="1">
      <c r="O409" s="2"/>
    </row>
    <row r="410" ht="13.5" customHeight="1">
      <c r="O410" s="2"/>
    </row>
    <row r="411" ht="13.5" customHeight="1">
      <c r="O411" s="2"/>
    </row>
    <row r="412" ht="13.5" customHeight="1">
      <c r="O412" s="2"/>
    </row>
    <row r="413" ht="13.5" customHeight="1">
      <c r="O413" s="2"/>
    </row>
    <row r="414" ht="13.5" customHeight="1">
      <c r="O414" s="2"/>
    </row>
    <row r="415" ht="13.5" customHeight="1">
      <c r="O415" s="2"/>
    </row>
    <row r="416" ht="13.5" customHeight="1">
      <c r="O416" s="2"/>
    </row>
    <row r="417" ht="13.5" customHeight="1">
      <c r="O417" s="2"/>
    </row>
    <row r="418" ht="13.5" customHeight="1">
      <c r="O418" s="2"/>
    </row>
    <row r="419" ht="13.5" customHeight="1">
      <c r="O419" s="2"/>
    </row>
    <row r="420" ht="13.5" customHeight="1">
      <c r="O420" s="2"/>
    </row>
    <row r="421" ht="13.5" customHeight="1">
      <c r="O421" s="2"/>
    </row>
    <row r="422" ht="13.5" customHeight="1">
      <c r="O422" s="2"/>
    </row>
    <row r="423" ht="13.5" customHeight="1">
      <c r="O423" s="2"/>
    </row>
    <row r="424" ht="13.5" customHeight="1">
      <c r="O424" s="2"/>
    </row>
    <row r="425" ht="13.5" customHeight="1">
      <c r="O425" s="2"/>
    </row>
    <row r="426" ht="13.5" customHeight="1">
      <c r="O426" s="2"/>
    </row>
    <row r="427" ht="13.5" customHeight="1">
      <c r="O427" s="2"/>
    </row>
    <row r="428" ht="13.5" customHeight="1">
      <c r="O428" s="2"/>
    </row>
    <row r="429" ht="13.5" customHeight="1">
      <c r="O429" s="2"/>
    </row>
    <row r="430" ht="13.5" customHeight="1">
      <c r="O430" s="2"/>
    </row>
    <row r="431" ht="13.5" customHeight="1">
      <c r="O431" s="2"/>
    </row>
    <row r="432" ht="13.5" customHeight="1">
      <c r="O432" s="2"/>
    </row>
    <row r="433" ht="13.5" customHeight="1">
      <c r="O433" s="2"/>
    </row>
    <row r="434" ht="13.5" customHeight="1">
      <c r="O434" s="2"/>
    </row>
    <row r="435" ht="13.5" customHeight="1">
      <c r="O435" s="2"/>
    </row>
    <row r="436" ht="13.5" customHeight="1">
      <c r="O436" s="2"/>
    </row>
    <row r="437" ht="13.5" customHeight="1">
      <c r="O437" s="2"/>
    </row>
    <row r="438" ht="13.5" customHeight="1">
      <c r="O438" s="2"/>
    </row>
    <row r="439" ht="13.5" customHeight="1">
      <c r="O439" s="2"/>
    </row>
    <row r="440" ht="13.5" customHeight="1">
      <c r="O440" s="2"/>
    </row>
    <row r="441" ht="13.5" customHeight="1">
      <c r="O441" s="2"/>
    </row>
    <row r="442" ht="13.5" customHeight="1">
      <c r="O442" s="2"/>
    </row>
    <row r="443" ht="13.5" customHeight="1">
      <c r="O443" s="2"/>
    </row>
    <row r="444" ht="13.5" customHeight="1">
      <c r="O444" s="2"/>
    </row>
    <row r="445" ht="13.5" customHeight="1">
      <c r="O445" s="2"/>
    </row>
    <row r="446" ht="13.5" customHeight="1">
      <c r="O446" s="2"/>
    </row>
    <row r="447" ht="13.5" customHeight="1">
      <c r="O447" s="2"/>
    </row>
    <row r="448" ht="13.5" customHeight="1">
      <c r="O448" s="2"/>
    </row>
    <row r="449" ht="13.5" customHeight="1">
      <c r="O449" s="2"/>
    </row>
    <row r="450" ht="13.5" customHeight="1">
      <c r="O450" s="2"/>
    </row>
    <row r="451" ht="13.5" customHeight="1">
      <c r="O451" s="2"/>
    </row>
    <row r="452" ht="13.5" customHeight="1">
      <c r="O452" s="2"/>
    </row>
    <row r="453" ht="13.5" customHeight="1">
      <c r="O453" s="2"/>
    </row>
    <row r="454" ht="13.5" customHeight="1">
      <c r="O454" s="2"/>
    </row>
    <row r="455" ht="13.5" customHeight="1">
      <c r="O455" s="2"/>
    </row>
    <row r="456" ht="13.5" customHeight="1">
      <c r="O456" s="2"/>
    </row>
    <row r="457" ht="13.5" customHeight="1">
      <c r="O457" s="2"/>
    </row>
    <row r="458" ht="13.5" customHeight="1">
      <c r="O458" s="2"/>
    </row>
    <row r="459" ht="13.5" customHeight="1">
      <c r="O459" s="2"/>
    </row>
    <row r="460" ht="13.5" customHeight="1">
      <c r="O460" s="2"/>
    </row>
    <row r="461" ht="13.5" customHeight="1">
      <c r="O461" s="2"/>
    </row>
    <row r="462" ht="13.5" customHeight="1">
      <c r="O462" s="2"/>
    </row>
    <row r="463" ht="13.5" customHeight="1">
      <c r="O463" s="2"/>
    </row>
    <row r="464" ht="13.5" customHeight="1">
      <c r="O464" s="2"/>
    </row>
    <row r="465" ht="13.5" customHeight="1">
      <c r="O465" s="2"/>
    </row>
    <row r="466" ht="13.5" customHeight="1">
      <c r="O466" s="2"/>
    </row>
    <row r="467" ht="13.5" customHeight="1">
      <c r="O467" s="2"/>
    </row>
    <row r="468" ht="13.5" customHeight="1">
      <c r="O468" s="2"/>
    </row>
    <row r="469" ht="13.5" customHeight="1">
      <c r="O469" s="2"/>
    </row>
    <row r="470" ht="13.5" customHeight="1">
      <c r="O470" s="2"/>
    </row>
    <row r="471" ht="13.5" customHeight="1">
      <c r="O471" s="2"/>
    </row>
    <row r="472" ht="13.5" customHeight="1">
      <c r="O472" s="2"/>
    </row>
    <row r="473" ht="13.5" customHeight="1">
      <c r="O473" s="2"/>
    </row>
    <row r="474" ht="13.5" customHeight="1">
      <c r="O474" s="2"/>
    </row>
    <row r="475" ht="13.5" customHeight="1">
      <c r="O475" s="2"/>
    </row>
    <row r="476" ht="13.5" customHeight="1">
      <c r="O476" s="2"/>
    </row>
    <row r="477" ht="13.5" customHeight="1">
      <c r="O477" s="2"/>
    </row>
    <row r="478" ht="13.5" customHeight="1">
      <c r="O478" s="2"/>
    </row>
    <row r="479" ht="13.5" customHeight="1">
      <c r="O479" s="2"/>
    </row>
    <row r="480" ht="13.5" customHeight="1">
      <c r="O480" s="2"/>
    </row>
    <row r="481" ht="13.5" customHeight="1">
      <c r="O481" s="2"/>
    </row>
    <row r="482" ht="13.5" customHeight="1">
      <c r="O482" s="2"/>
    </row>
    <row r="483" ht="13.5" customHeight="1">
      <c r="O483" s="2"/>
    </row>
    <row r="484" ht="13.5" customHeight="1">
      <c r="O484" s="2"/>
    </row>
    <row r="485" ht="13.5" customHeight="1">
      <c r="O485" s="2"/>
    </row>
    <row r="486" ht="13.5" customHeight="1">
      <c r="O486" s="2"/>
    </row>
    <row r="487" ht="13.5" customHeight="1">
      <c r="O487" s="2"/>
    </row>
    <row r="488" ht="13.5" customHeight="1">
      <c r="O488" s="2"/>
    </row>
    <row r="489" ht="13.5" customHeight="1">
      <c r="O489" s="2"/>
    </row>
    <row r="490" ht="13.5" customHeight="1">
      <c r="O490" s="2"/>
    </row>
    <row r="491" ht="13.5" customHeight="1">
      <c r="O491" s="2"/>
    </row>
    <row r="492" ht="13.5" customHeight="1">
      <c r="O492" s="2"/>
    </row>
    <row r="493" ht="13.5" customHeight="1">
      <c r="O493" s="2"/>
    </row>
    <row r="494" ht="13.5" customHeight="1">
      <c r="O494" s="2"/>
    </row>
    <row r="495" ht="13.5" customHeight="1">
      <c r="O495" s="2"/>
    </row>
    <row r="496" ht="13.5" customHeight="1">
      <c r="O496" s="2"/>
    </row>
    <row r="497" ht="13.5" customHeight="1">
      <c r="O497" s="2"/>
    </row>
    <row r="498" ht="13.5" customHeight="1">
      <c r="O498" s="2"/>
    </row>
    <row r="499" ht="13.5" customHeight="1">
      <c r="O499" s="2"/>
    </row>
    <row r="500" ht="13.5" customHeight="1">
      <c r="O500" s="2"/>
    </row>
    <row r="501" ht="13.5" customHeight="1">
      <c r="O501" s="2"/>
    </row>
    <row r="502" ht="13.5" customHeight="1">
      <c r="O502" s="2"/>
    </row>
    <row r="503" ht="13.5" customHeight="1">
      <c r="O503" s="2"/>
    </row>
    <row r="504" ht="13.5" customHeight="1">
      <c r="O504" s="2"/>
    </row>
    <row r="505" ht="13.5" customHeight="1">
      <c r="O505" s="2"/>
    </row>
    <row r="506" ht="13.5" customHeight="1">
      <c r="O506" s="2"/>
    </row>
    <row r="507" ht="13.5" customHeight="1">
      <c r="O507" s="2"/>
    </row>
    <row r="508" ht="13.5" customHeight="1">
      <c r="O508" s="2"/>
    </row>
    <row r="509" ht="13.5" customHeight="1">
      <c r="O509" s="2"/>
    </row>
    <row r="510" ht="13.5" customHeight="1">
      <c r="O510" s="2"/>
    </row>
    <row r="511" ht="13.5" customHeight="1">
      <c r="O511" s="2"/>
    </row>
    <row r="512" ht="13.5" customHeight="1">
      <c r="O512" s="2"/>
    </row>
    <row r="513" ht="13.5" customHeight="1">
      <c r="O513" s="2"/>
    </row>
    <row r="514" ht="13.5" customHeight="1">
      <c r="O514" s="2"/>
    </row>
    <row r="515" ht="13.5" customHeight="1">
      <c r="O515" s="2"/>
    </row>
    <row r="516" ht="13.5" customHeight="1">
      <c r="O516" s="2"/>
    </row>
    <row r="517" ht="13.5" customHeight="1">
      <c r="O517" s="2"/>
    </row>
    <row r="518" ht="13.5" customHeight="1">
      <c r="O518" s="2"/>
    </row>
    <row r="519" ht="13.5" customHeight="1">
      <c r="O519" s="2"/>
    </row>
    <row r="520" ht="13.5" customHeight="1">
      <c r="O520" s="2"/>
    </row>
    <row r="521" ht="13.5" customHeight="1">
      <c r="O521" s="2"/>
    </row>
    <row r="522" ht="13.5" customHeight="1">
      <c r="O522" s="2"/>
    </row>
    <row r="523" ht="13.5" customHeight="1">
      <c r="O523" s="2"/>
    </row>
    <row r="524" ht="13.5" customHeight="1">
      <c r="O524" s="2"/>
    </row>
    <row r="525" ht="13.5" customHeight="1">
      <c r="O525" s="2"/>
    </row>
    <row r="526" ht="13.5" customHeight="1">
      <c r="O526" s="2"/>
    </row>
    <row r="527" ht="13.5" customHeight="1">
      <c r="O527" s="2"/>
    </row>
    <row r="528" ht="13.5" customHeight="1">
      <c r="O528" s="2"/>
    </row>
    <row r="529" ht="13.5" customHeight="1">
      <c r="O529" s="2"/>
    </row>
    <row r="530" ht="13.5" customHeight="1">
      <c r="O530" s="2"/>
    </row>
    <row r="531" ht="13.5" customHeight="1">
      <c r="O531" s="2"/>
    </row>
    <row r="532" ht="13.5" customHeight="1">
      <c r="O532" s="2"/>
    </row>
    <row r="533" ht="13.5" customHeight="1">
      <c r="O533" s="2"/>
    </row>
    <row r="534" ht="13.5" customHeight="1">
      <c r="O534" s="2"/>
    </row>
    <row r="535" ht="13.5" customHeight="1">
      <c r="O535" s="2"/>
    </row>
    <row r="536" ht="13.5" customHeight="1">
      <c r="O536" s="2"/>
    </row>
    <row r="537" ht="13.5" customHeight="1">
      <c r="O537" s="2"/>
    </row>
    <row r="538" ht="13.5" customHeight="1">
      <c r="O538" s="2"/>
    </row>
    <row r="539" ht="13.5" customHeight="1">
      <c r="O539" s="2"/>
    </row>
    <row r="540" ht="13.5" customHeight="1">
      <c r="O540" s="2"/>
    </row>
    <row r="541" ht="13.5" customHeight="1">
      <c r="O541" s="2"/>
    </row>
    <row r="542" ht="13.5" customHeight="1">
      <c r="O542" s="2"/>
    </row>
    <row r="543" ht="13.5" customHeight="1">
      <c r="O543" s="2"/>
    </row>
    <row r="544" ht="13.5" customHeight="1">
      <c r="O544" s="2"/>
    </row>
    <row r="545" ht="13.5" customHeight="1">
      <c r="O545" s="2"/>
    </row>
    <row r="546" ht="13.5" customHeight="1">
      <c r="O546" s="2"/>
    </row>
    <row r="547" ht="13.5" customHeight="1">
      <c r="O547" s="2"/>
    </row>
    <row r="548" ht="13.5" customHeight="1">
      <c r="O548" s="2"/>
    </row>
    <row r="549" ht="13.5" customHeight="1">
      <c r="O549" s="2"/>
    </row>
    <row r="550" ht="13.5" customHeight="1">
      <c r="O550" s="2"/>
    </row>
    <row r="551" ht="13.5" customHeight="1">
      <c r="O551" s="2"/>
    </row>
    <row r="552" ht="13.5" customHeight="1">
      <c r="O552" s="2"/>
    </row>
    <row r="553" ht="13.5" customHeight="1">
      <c r="O553" s="2"/>
    </row>
    <row r="554" ht="13.5" customHeight="1">
      <c r="O554" s="2"/>
    </row>
    <row r="555" ht="13.5" customHeight="1">
      <c r="O555" s="2"/>
    </row>
    <row r="556" ht="13.5" customHeight="1">
      <c r="O556" s="2"/>
    </row>
    <row r="557" ht="13.5" customHeight="1">
      <c r="O557" s="2"/>
    </row>
    <row r="558" ht="13.5" customHeight="1">
      <c r="O558" s="2"/>
    </row>
    <row r="559" ht="13.5" customHeight="1">
      <c r="O559" s="2"/>
    </row>
    <row r="560" ht="13.5" customHeight="1">
      <c r="O560" s="2"/>
    </row>
    <row r="561" ht="13.5" customHeight="1">
      <c r="O561" s="2"/>
    </row>
    <row r="562" ht="13.5" customHeight="1">
      <c r="O562" s="2"/>
    </row>
    <row r="563" ht="13.5" customHeight="1">
      <c r="O563" s="2"/>
    </row>
    <row r="564" ht="13.5" customHeight="1">
      <c r="O564" s="2"/>
    </row>
    <row r="565" ht="13.5" customHeight="1">
      <c r="O565" s="2"/>
    </row>
    <row r="566" ht="13.5" customHeight="1">
      <c r="O566" s="2"/>
    </row>
    <row r="567" ht="13.5" customHeight="1">
      <c r="O567" s="2"/>
    </row>
    <row r="568" ht="13.5" customHeight="1">
      <c r="O568" s="2"/>
    </row>
    <row r="569" ht="13.5" customHeight="1">
      <c r="O569" s="2"/>
    </row>
    <row r="570" ht="13.5" customHeight="1">
      <c r="O570" s="2"/>
    </row>
    <row r="571" ht="13.5" customHeight="1">
      <c r="O571" s="2"/>
    </row>
    <row r="572" ht="13.5" customHeight="1">
      <c r="O572" s="2"/>
    </row>
    <row r="573" ht="13.5" customHeight="1">
      <c r="O573" s="2"/>
    </row>
    <row r="574" ht="13.5" customHeight="1">
      <c r="O574" s="2"/>
    </row>
    <row r="575" ht="13.5" customHeight="1">
      <c r="O575" s="2"/>
    </row>
    <row r="576" ht="13.5" customHeight="1">
      <c r="O576" s="2"/>
    </row>
    <row r="577" ht="13.5" customHeight="1">
      <c r="O577" s="2"/>
    </row>
    <row r="578" ht="13.5" customHeight="1">
      <c r="O578" s="2"/>
    </row>
    <row r="579" ht="13.5" customHeight="1">
      <c r="O579" s="2"/>
    </row>
    <row r="580" ht="13.5" customHeight="1">
      <c r="O580" s="2"/>
    </row>
    <row r="581" ht="13.5" customHeight="1">
      <c r="O581" s="2"/>
    </row>
    <row r="582" ht="13.5" customHeight="1">
      <c r="O582" s="2"/>
    </row>
    <row r="583" ht="13.5" customHeight="1">
      <c r="O583" s="2"/>
    </row>
    <row r="584" ht="13.5" customHeight="1">
      <c r="O584" s="2"/>
    </row>
    <row r="585" ht="13.5" customHeight="1">
      <c r="O585" s="2"/>
    </row>
    <row r="586" ht="13.5" customHeight="1">
      <c r="O586" s="2"/>
    </row>
    <row r="587" ht="13.5" customHeight="1">
      <c r="O587" s="2"/>
    </row>
    <row r="588" ht="13.5" customHeight="1">
      <c r="O588" s="2"/>
    </row>
    <row r="589" ht="13.5" customHeight="1">
      <c r="O589" s="2"/>
    </row>
    <row r="590" ht="13.5" customHeight="1">
      <c r="O590" s="2"/>
    </row>
    <row r="591" ht="13.5" customHeight="1">
      <c r="O591" s="2"/>
    </row>
    <row r="592" ht="13.5" customHeight="1">
      <c r="O592" s="2"/>
    </row>
    <row r="593" ht="13.5" customHeight="1">
      <c r="O593" s="2"/>
    </row>
    <row r="594" ht="13.5" customHeight="1">
      <c r="O594" s="2"/>
    </row>
    <row r="595" ht="13.5" customHeight="1">
      <c r="O595" s="2"/>
    </row>
    <row r="596" ht="13.5" customHeight="1">
      <c r="O596" s="2"/>
    </row>
    <row r="597" ht="13.5" customHeight="1">
      <c r="O597" s="2"/>
    </row>
    <row r="598" ht="13.5" customHeight="1">
      <c r="O598" s="2"/>
    </row>
    <row r="599" ht="13.5" customHeight="1">
      <c r="O599" s="2"/>
    </row>
    <row r="600" ht="13.5" customHeight="1">
      <c r="O600" s="2"/>
    </row>
    <row r="601" ht="13.5" customHeight="1">
      <c r="O601" s="2"/>
    </row>
    <row r="602" ht="13.5" customHeight="1">
      <c r="O602" s="2"/>
    </row>
    <row r="603" ht="13.5" customHeight="1">
      <c r="O603" s="2"/>
    </row>
    <row r="604" ht="13.5" customHeight="1">
      <c r="O604" s="2"/>
    </row>
    <row r="605" ht="13.5" customHeight="1">
      <c r="O605" s="2"/>
    </row>
    <row r="606" ht="13.5" customHeight="1">
      <c r="O606" s="2"/>
    </row>
    <row r="607" ht="13.5" customHeight="1">
      <c r="O607" s="2"/>
    </row>
    <row r="608" ht="13.5" customHeight="1">
      <c r="O608" s="2"/>
    </row>
    <row r="609" ht="13.5" customHeight="1">
      <c r="O609" s="2"/>
    </row>
    <row r="610" ht="13.5" customHeight="1">
      <c r="O610" s="2"/>
    </row>
    <row r="611" ht="13.5" customHeight="1">
      <c r="O611" s="2"/>
    </row>
    <row r="612" ht="13.5" customHeight="1">
      <c r="O612" s="2"/>
    </row>
    <row r="613" ht="13.5" customHeight="1">
      <c r="O613" s="2"/>
    </row>
    <row r="614" ht="13.5" customHeight="1">
      <c r="O614" s="2"/>
    </row>
    <row r="615" ht="13.5" customHeight="1">
      <c r="O615" s="2"/>
    </row>
    <row r="616" ht="13.5" customHeight="1">
      <c r="O616" s="2"/>
    </row>
    <row r="617" ht="13.5" customHeight="1">
      <c r="O617" s="2"/>
    </row>
    <row r="618" ht="13.5" customHeight="1">
      <c r="O618" s="2"/>
    </row>
    <row r="619" ht="13.5" customHeight="1">
      <c r="O619" s="2"/>
    </row>
    <row r="620" ht="13.5" customHeight="1">
      <c r="O620" s="2"/>
    </row>
    <row r="621" ht="13.5" customHeight="1">
      <c r="O621" s="2"/>
    </row>
    <row r="622" ht="13.5" customHeight="1">
      <c r="O622" s="2"/>
    </row>
    <row r="623" ht="13.5" customHeight="1">
      <c r="O623" s="2"/>
    </row>
    <row r="624" ht="13.5" customHeight="1">
      <c r="O624" s="2"/>
    </row>
    <row r="625" ht="13.5" customHeight="1">
      <c r="O625" s="2"/>
    </row>
    <row r="626" ht="13.5" customHeight="1">
      <c r="O626" s="2"/>
    </row>
    <row r="627" ht="13.5" customHeight="1">
      <c r="O627" s="2"/>
    </row>
    <row r="628" ht="13.5" customHeight="1">
      <c r="O628" s="2"/>
    </row>
    <row r="629" ht="13.5" customHeight="1">
      <c r="O629" s="2"/>
    </row>
    <row r="630" ht="13.5" customHeight="1">
      <c r="O630" s="2"/>
    </row>
    <row r="631" ht="13.5" customHeight="1">
      <c r="O631" s="2"/>
    </row>
    <row r="632" ht="13.5" customHeight="1">
      <c r="O632" s="2"/>
    </row>
    <row r="633" ht="13.5" customHeight="1">
      <c r="O633" s="2"/>
    </row>
    <row r="634" ht="13.5" customHeight="1">
      <c r="O634" s="2"/>
    </row>
    <row r="635" ht="13.5" customHeight="1">
      <c r="O635" s="2"/>
    </row>
    <row r="636" ht="13.5" customHeight="1">
      <c r="O636" s="2"/>
    </row>
    <row r="637" ht="13.5" customHeight="1">
      <c r="O637" s="2"/>
    </row>
    <row r="638" ht="13.5" customHeight="1">
      <c r="O638" s="2"/>
    </row>
    <row r="639" ht="13.5" customHeight="1">
      <c r="O639" s="2"/>
    </row>
    <row r="640" ht="13.5" customHeight="1">
      <c r="O640" s="2"/>
    </row>
    <row r="641" ht="13.5" customHeight="1">
      <c r="O641" s="2"/>
    </row>
    <row r="642" ht="13.5" customHeight="1">
      <c r="O642" s="2"/>
    </row>
    <row r="643" ht="13.5" customHeight="1">
      <c r="O643" s="2"/>
    </row>
    <row r="644" ht="13.5" customHeight="1">
      <c r="O644" s="2"/>
    </row>
    <row r="645" ht="13.5" customHeight="1">
      <c r="O645" s="2"/>
    </row>
    <row r="646" ht="13.5" customHeight="1">
      <c r="O646" s="2"/>
    </row>
    <row r="647" ht="13.5" customHeight="1">
      <c r="O647" s="2"/>
    </row>
    <row r="648" ht="13.5" customHeight="1">
      <c r="O648" s="2"/>
    </row>
    <row r="649" ht="13.5" customHeight="1">
      <c r="O649" s="2"/>
    </row>
    <row r="650" ht="13.5" customHeight="1">
      <c r="O650" s="2"/>
    </row>
    <row r="651" ht="13.5" customHeight="1">
      <c r="O651" s="2"/>
    </row>
    <row r="652" ht="13.5" customHeight="1">
      <c r="O652" s="2"/>
    </row>
    <row r="653" ht="13.5" customHeight="1">
      <c r="O653" s="2"/>
    </row>
    <row r="654" ht="13.5" customHeight="1">
      <c r="O654" s="2"/>
    </row>
    <row r="655" ht="13.5" customHeight="1">
      <c r="O655" s="2"/>
    </row>
    <row r="656" ht="13.5" customHeight="1">
      <c r="O656" s="2"/>
    </row>
    <row r="657" ht="13.5" customHeight="1">
      <c r="O657" s="2"/>
    </row>
    <row r="658" ht="13.5" customHeight="1">
      <c r="O658" s="2"/>
    </row>
    <row r="659" ht="13.5" customHeight="1">
      <c r="O659" s="2"/>
    </row>
    <row r="660" ht="13.5" customHeight="1">
      <c r="O660" s="2"/>
    </row>
    <row r="661" ht="13.5" customHeight="1">
      <c r="O661" s="2"/>
    </row>
    <row r="662" ht="13.5" customHeight="1">
      <c r="O662" s="2"/>
    </row>
    <row r="663" ht="13.5" customHeight="1">
      <c r="O663" s="2"/>
    </row>
    <row r="664" ht="13.5" customHeight="1">
      <c r="O664" s="2"/>
    </row>
    <row r="665" ht="13.5" customHeight="1">
      <c r="O665" s="2"/>
    </row>
    <row r="666" ht="13.5" customHeight="1">
      <c r="O666" s="2"/>
    </row>
    <row r="667" ht="13.5" customHeight="1">
      <c r="O667" s="2"/>
    </row>
    <row r="668" ht="13.5" customHeight="1">
      <c r="O668" s="2"/>
    </row>
    <row r="669" ht="13.5" customHeight="1">
      <c r="O669" s="2"/>
    </row>
    <row r="670" ht="13.5" customHeight="1">
      <c r="O670" s="2"/>
    </row>
    <row r="671" ht="13.5" customHeight="1">
      <c r="O671" s="2"/>
    </row>
    <row r="672" ht="13.5" customHeight="1">
      <c r="O672" s="2"/>
    </row>
    <row r="673" ht="13.5" customHeight="1">
      <c r="O673" s="2"/>
    </row>
    <row r="674" ht="13.5" customHeight="1">
      <c r="O674" s="2"/>
    </row>
    <row r="675" ht="13.5" customHeight="1">
      <c r="O675" s="2"/>
    </row>
    <row r="676" ht="13.5" customHeight="1">
      <c r="O676" s="2"/>
    </row>
    <row r="677" ht="13.5" customHeight="1">
      <c r="O677" s="2"/>
    </row>
    <row r="678" ht="13.5" customHeight="1">
      <c r="O678" s="2"/>
    </row>
    <row r="679" ht="13.5" customHeight="1">
      <c r="O679" s="2"/>
    </row>
    <row r="680" ht="13.5" customHeight="1">
      <c r="O680" s="2"/>
    </row>
    <row r="681" ht="13.5" customHeight="1">
      <c r="O681" s="2"/>
    </row>
    <row r="682" ht="13.5" customHeight="1">
      <c r="O682" s="2"/>
    </row>
    <row r="683" ht="13.5" customHeight="1">
      <c r="O683" s="2"/>
    </row>
    <row r="684" ht="13.5" customHeight="1">
      <c r="O684" s="2"/>
    </row>
    <row r="685" ht="13.5" customHeight="1">
      <c r="O685" s="2"/>
    </row>
    <row r="686" ht="13.5" customHeight="1">
      <c r="O686" s="2"/>
    </row>
    <row r="687" ht="13.5" customHeight="1">
      <c r="O687" s="2"/>
    </row>
    <row r="688" ht="13.5" customHeight="1">
      <c r="O688" s="2"/>
    </row>
    <row r="689" ht="13.5" customHeight="1">
      <c r="O689" s="2"/>
    </row>
    <row r="690" ht="13.5" customHeight="1">
      <c r="O690" s="2"/>
    </row>
    <row r="691" ht="13.5" customHeight="1">
      <c r="O691" s="2"/>
    </row>
    <row r="692" ht="13.5" customHeight="1">
      <c r="O692" s="2"/>
    </row>
    <row r="693" ht="13.5" customHeight="1">
      <c r="O693" s="2"/>
    </row>
    <row r="694" ht="13.5" customHeight="1">
      <c r="O694" s="2"/>
    </row>
    <row r="695" ht="13.5" customHeight="1">
      <c r="O695" s="2"/>
    </row>
    <row r="696" ht="13.5" customHeight="1">
      <c r="O696" s="2"/>
    </row>
    <row r="697" ht="13.5" customHeight="1">
      <c r="O697" s="2"/>
    </row>
    <row r="698" ht="13.5" customHeight="1">
      <c r="O698" s="2"/>
    </row>
    <row r="699" ht="13.5" customHeight="1">
      <c r="O699" s="2"/>
    </row>
    <row r="700" ht="13.5" customHeight="1">
      <c r="O700" s="2"/>
    </row>
    <row r="701" ht="13.5" customHeight="1">
      <c r="O701" s="2"/>
    </row>
    <row r="702" ht="13.5" customHeight="1">
      <c r="O702" s="2"/>
    </row>
    <row r="703" ht="13.5" customHeight="1">
      <c r="O703" s="2"/>
    </row>
    <row r="704" ht="13.5" customHeight="1">
      <c r="O704" s="2"/>
    </row>
    <row r="705" ht="13.5" customHeight="1">
      <c r="O705" s="2"/>
    </row>
    <row r="706" ht="13.5" customHeight="1">
      <c r="O706" s="2"/>
    </row>
    <row r="707" ht="13.5" customHeight="1">
      <c r="O707" s="2"/>
    </row>
    <row r="708" ht="13.5" customHeight="1">
      <c r="O708" s="2"/>
    </row>
    <row r="709" ht="13.5" customHeight="1">
      <c r="O709" s="2"/>
    </row>
    <row r="710" ht="13.5" customHeight="1">
      <c r="O710" s="2"/>
    </row>
    <row r="711" ht="13.5" customHeight="1">
      <c r="O711" s="2"/>
    </row>
    <row r="712" ht="13.5" customHeight="1">
      <c r="O712" s="2"/>
    </row>
    <row r="713" ht="13.5" customHeight="1">
      <c r="O713" s="2"/>
    </row>
    <row r="714" ht="13.5" customHeight="1">
      <c r="O714" s="2"/>
    </row>
    <row r="715" ht="13.5" customHeight="1">
      <c r="O715" s="2"/>
    </row>
    <row r="716" ht="13.5" customHeight="1">
      <c r="O716" s="2"/>
    </row>
    <row r="717" ht="13.5" customHeight="1">
      <c r="O717" s="2"/>
    </row>
    <row r="718" ht="13.5" customHeight="1">
      <c r="O718" s="2"/>
    </row>
    <row r="719" ht="13.5" customHeight="1">
      <c r="O719" s="2"/>
    </row>
    <row r="720" ht="13.5" customHeight="1">
      <c r="O720" s="2"/>
    </row>
    <row r="721" ht="13.5" customHeight="1">
      <c r="O721" s="2"/>
    </row>
    <row r="722" ht="13.5" customHeight="1">
      <c r="O722" s="2"/>
    </row>
    <row r="723" ht="13.5" customHeight="1">
      <c r="O723" s="2"/>
    </row>
    <row r="724" ht="13.5" customHeight="1">
      <c r="O724" s="2"/>
    </row>
    <row r="725" ht="13.5" customHeight="1">
      <c r="O725" s="2"/>
    </row>
    <row r="726" ht="13.5" customHeight="1">
      <c r="O726" s="2"/>
    </row>
    <row r="727" ht="13.5" customHeight="1">
      <c r="O727" s="2"/>
    </row>
    <row r="728" ht="13.5" customHeight="1">
      <c r="O728" s="2"/>
    </row>
    <row r="729" ht="13.5" customHeight="1">
      <c r="O729" s="2"/>
    </row>
    <row r="730" ht="13.5" customHeight="1">
      <c r="O730" s="2"/>
    </row>
    <row r="731" ht="13.5" customHeight="1">
      <c r="O731" s="2"/>
    </row>
    <row r="732" ht="13.5" customHeight="1">
      <c r="O732" s="2"/>
    </row>
    <row r="733" ht="13.5" customHeight="1">
      <c r="O733" s="2"/>
    </row>
    <row r="734" ht="13.5" customHeight="1">
      <c r="O734" s="2"/>
    </row>
    <row r="735" ht="13.5" customHeight="1">
      <c r="O735" s="2"/>
    </row>
    <row r="736" ht="13.5" customHeight="1">
      <c r="O736" s="2"/>
    </row>
    <row r="737" ht="13.5" customHeight="1">
      <c r="O737" s="2"/>
    </row>
    <row r="738" ht="13.5" customHeight="1">
      <c r="O738" s="2"/>
    </row>
    <row r="739" ht="13.5" customHeight="1">
      <c r="O739" s="2"/>
    </row>
    <row r="740" ht="13.5" customHeight="1">
      <c r="O740" s="2"/>
    </row>
    <row r="741" ht="13.5" customHeight="1">
      <c r="O741" s="2"/>
    </row>
    <row r="742" ht="13.5" customHeight="1">
      <c r="O742" s="2"/>
    </row>
    <row r="743" ht="13.5" customHeight="1">
      <c r="O743" s="2"/>
    </row>
    <row r="744" ht="13.5" customHeight="1">
      <c r="O744" s="2"/>
    </row>
    <row r="745" ht="13.5" customHeight="1">
      <c r="O745" s="2"/>
    </row>
    <row r="746" ht="13.5" customHeight="1">
      <c r="O746" s="2"/>
    </row>
    <row r="747" ht="13.5" customHeight="1">
      <c r="O747" s="2"/>
    </row>
    <row r="748" ht="13.5" customHeight="1">
      <c r="O748" s="2"/>
    </row>
    <row r="749" ht="13.5" customHeight="1">
      <c r="O749" s="2"/>
    </row>
    <row r="750" ht="13.5" customHeight="1">
      <c r="O750" s="2"/>
    </row>
    <row r="751" ht="13.5" customHeight="1">
      <c r="O751" s="2"/>
    </row>
    <row r="752" ht="13.5" customHeight="1">
      <c r="O752" s="2"/>
    </row>
    <row r="753" ht="13.5" customHeight="1">
      <c r="O753" s="2"/>
    </row>
    <row r="754" ht="13.5" customHeight="1">
      <c r="O754" s="2"/>
    </row>
    <row r="755" ht="13.5" customHeight="1">
      <c r="O755" s="2"/>
    </row>
    <row r="756" ht="13.5" customHeight="1">
      <c r="O756" s="2"/>
    </row>
    <row r="757" ht="13.5" customHeight="1">
      <c r="O757" s="2"/>
    </row>
    <row r="758" ht="13.5" customHeight="1">
      <c r="O758" s="2"/>
    </row>
    <row r="759" ht="13.5" customHeight="1">
      <c r="O759" s="2"/>
    </row>
    <row r="760" ht="13.5" customHeight="1">
      <c r="O760" s="2"/>
    </row>
    <row r="761" ht="13.5" customHeight="1">
      <c r="O761" s="2"/>
    </row>
    <row r="762" ht="13.5" customHeight="1">
      <c r="O762" s="2"/>
    </row>
    <row r="763" ht="13.5" customHeight="1">
      <c r="O763" s="2"/>
    </row>
    <row r="764" ht="13.5" customHeight="1">
      <c r="O764" s="2"/>
    </row>
    <row r="765" ht="13.5" customHeight="1">
      <c r="O765" s="2"/>
    </row>
    <row r="766" ht="13.5" customHeight="1">
      <c r="O766" s="2"/>
    </row>
    <row r="767" ht="13.5" customHeight="1">
      <c r="O767" s="2"/>
    </row>
    <row r="768" ht="13.5" customHeight="1">
      <c r="O768" s="2"/>
    </row>
    <row r="769" ht="13.5" customHeight="1">
      <c r="O769" s="2"/>
    </row>
    <row r="770" ht="13.5" customHeight="1">
      <c r="O770" s="2"/>
    </row>
    <row r="771" ht="13.5" customHeight="1">
      <c r="O771" s="2"/>
    </row>
    <row r="772" ht="13.5" customHeight="1">
      <c r="O772" s="2"/>
    </row>
    <row r="773" ht="13.5" customHeight="1">
      <c r="O773" s="2"/>
    </row>
    <row r="774" ht="13.5" customHeight="1">
      <c r="O774" s="2"/>
    </row>
    <row r="775" ht="13.5" customHeight="1">
      <c r="O775" s="2"/>
    </row>
    <row r="776" ht="13.5" customHeight="1">
      <c r="O776" s="2"/>
    </row>
    <row r="777" ht="13.5" customHeight="1">
      <c r="O777" s="2"/>
    </row>
    <row r="778" ht="13.5" customHeight="1">
      <c r="O778" s="2"/>
    </row>
    <row r="779" ht="13.5" customHeight="1">
      <c r="O779" s="2"/>
    </row>
    <row r="780" ht="13.5" customHeight="1">
      <c r="O780" s="2"/>
    </row>
    <row r="781" ht="13.5" customHeight="1">
      <c r="O781" s="2"/>
    </row>
    <row r="782" ht="13.5" customHeight="1">
      <c r="O782" s="2"/>
    </row>
    <row r="783" ht="13.5" customHeight="1">
      <c r="O783" s="2"/>
    </row>
    <row r="784" ht="13.5" customHeight="1">
      <c r="O784" s="2"/>
    </row>
    <row r="785" ht="13.5" customHeight="1">
      <c r="O785" s="2"/>
    </row>
    <row r="786" ht="13.5" customHeight="1">
      <c r="O786" s="2"/>
    </row>
    <row r="787" ht="13.5" customHeight="1">
      <c r="O787" s="2"/>
    </row>
    <row r="788" ht="13.5" customHeight="1">
      <c r="O788" s="2"/>
    </row>
    <row r="789" ht="13.5" customHeight="1">
      <c r="O789" s="2"/>
    </row>
    <row r="790" ht="13.5" customHeight="1">
      <c r="O790" s="2"/>
    </row>
    <row r="791" ht="13.5" customHeight="1">
      <c r="O791" s="2"/>
    </row>
    <row r="792" ht="13.5" customHeight="1">
      <c r="O792" s="2"/>
    </row>
    <row r="793" ht="13.5" customHeight="1">
      <c r="O793" s="2"/>
    </row>
    <row r="794" ht="13.5" customHeight="1">
      <c r="O794" s="2"/>
    </row>
    <row r="795" ht="13.5" customHeight="1">
      <c r="O795" s="2"/>
    </row>
    <row r="796" ht="13.5" customHeight="1">
      <c r="O796" s="2"/>
    </row>
    <row r="797" ht="13.5" customHeight="1">
      <c r="O797" s="2"/>
    </row>
    <row r="798" ht="13.5" customHeight="1">
      <c r="O798" s="2"/>
    </row>
    <row r="799" ht="13.5" customHeight="1">
      <c r="O799" s="2"/>
    </row>
    <row r="800" ht="13.5" customHeight="1">
      <c r="O800" s="2"/>
    </row>
    <row r="801" ht="13.5" customHeight="1">
      <c r="O801" s="2"/>
    </row>
    <row r="802" ht="13.5" customHeight="1">
      <c r="O802" s="2"/>
    </row>
    <row r="803" ht="13.5" customHeight="1">
      <c r="O803" s="2"/>
    </row>
    <row r="804" ht="13.5" customHeight="1">
      <c r="O804" s="2"/>
    </row>
    <row r="805" ht="13.5" customHeight="1">
      <c r="O805" s="2"/>
    </row>
    <row r="806" ht="13.5" customHeight="1">
      <c r="O806" s="2"/>
    </row>
    <row r="807" ht="13.5" customHeight="1">
      <c r="O807" s="2"/>
    </row>
    <row r="808" ht="13.5" customHeight="1">
      <c r="O808" s="2"/>
    </row>
    <row r="809" ht="13.5" customHeight="1">
      <c r="O809" s="2"/>
    </row>
    <row r="810" ht="13.5" customHeight="1">
      <c r="O810" s="2"/>
    </row>
    <row r="811" ht="13.5" customHeight="1">
      <c r="O811" s="2"/>
    </row>
    <row r="812" ht="13.5" customHeight="1">
      <c r="O812" s="2"/>
    </row>
    <row r="813" ht="13.5" customHeight="1">
      <c r="O813" s="2"/>
    </row>
    <row r="814" ht="13.5" customHeight="1">
      <c r="O814" s="2"/>
    </row>
    <row r="815" ht="13.5" customHeight="1">
      <c r="O815" s="2"/>
    </row>
    <row r="816" ht="13.5" customHeight="1">
      <c r="O816" s="2"/>
    </row>
    <row r="817" ht="13.5" customHeight="1">
      <c r="O817" s="2"/>
    </row>
    <row r="818" ht="13.5" customHeight="1">
      <c r="O818" s="2"/>
    </row>
    <row r="819" ht="13.5" customHeight="1">
      <c r="O819" s="2"/>
    </row>
    <row r="820" ht="13.5" customHeight="1">
      <c r="O820" s="2"/>
    </row>
    <row r="821" ht="13.5" customHeight="1">
      <c r="O821" s="2"/>
    </row>
    <row r="822" ht="13.5" customHeight="1">
      <c r="O822" s="2"/>
    </row>
    <row r="823" ht="13.5" customHeight="1">
      <c r="O823" s="2"/>
    </row>
    <row r="824" ht="13.5" customHeight="1">
      <c r="O824" s="2"/>
    </row>
    <row r="825" ht="13.5" customHeight="1">
      <c r="O825" s="2"/>
    </row>
    <row r="826" ht="13.5" customHeight="1">
      <c r="O826" s="2"/>
    </row>
    <row r="827" ht="13.5" customHeight="1">
      <c r="O827" s="2"/>
    </row>
    <row r="828" ht="13.5" customHeight="1">
      <c r="O828" s="2"/>
    </row>
    <row r="829" ht="13.5" customHeight="1">
      <c r="O829" s="2"/>
    </row>
    <row r="830" ht="13.5" customHeight="1">
      <c r="O830" s="2"/>
    </row>
    <row r="831" ht="13.5" customHeight="1">
      <c r="O831" s="2"/>
    </row>
    <row r="832" ht="13.5" customHeight="1">
      <c r="O832" s="2"/>
    </row>
    <row r="833" ht="13.5" customHeight="1">
      <c r="O833" s="2"/>
    </row>
    <row r="834" ht="13.5" customHeight="1">
      <c r="O834" s="2"/>
    </row>
    <row r="835" ht="13.5" customHeight="1">
      <c r="O835" s="2"/>
    </row>
    <row r="836" ht="13.5" customHeight="1">
      <c r="O836" s="2"/>
    </row>
    <row r="837" ht="13.5" customHeight="1">
      <c r="O837" s="2"/>
    </row>
    <row r="838" ht="13.5" customHeight="1">
      <c r="O838" s="2"/>
    </row>
    <row r="839" ht="13.5" customHeight="1">
      <c r="O839" s="2"/>
    </row>
    <row r="840" ht="13.5" customHeight="1">
      <c r="O840" s="2"/>
    </row>
    <row r="841" ht="13.5" customHeight="1">
      <c r="O841" s="2"/>
    </row>
    <row r="842" ht="13.5" customHeight="1">
      <c r="O842" s="2"/>
    </row>
    <row r="843" ht="13.5" customHeight="1">
      <c r="O843" s="2"/>
    </row>
    <row r="844" ht="13.5" customHeight="1">
      <c r="O844" s="2"/>
    </row>
  </sheetData>
  <sheetProtection/>
  <mergeCells count="26">
    <mergeCell ref="A400:B400"/>
    <mergeCell ref="A6:B6"/>
    <mergeCell ref="A7:B7"/>
    <mergeCell ref="A25:B25"/>
    <mergeCell ref="A42:B42"/>
    <mergeCell ref="A64:B64"/>
    <mergeCell ref="A78:B78"/>
    <mergeCell ref="A94:B94"/>
    <mergeCell ref="A111:B111"/>
    <mergeCell ref="A130:B130"/>
    <mergeCell ref="A218:B218"/>
    <mergeCell ref="A232:B232"/>
    <mergeCell ref="A247:B247"/>
    <mergeCell ref="A263:B263"/>
    <mergeCell ref="A150:B150"/>
    <mergeCell ref="A167:B167"/>
    <mergeCell ref="A186:B186"/>
    <mergeCell ref="A200:B200"/>
    <mergeCell ref="A275:B275"/>
    <mergeCell ref="A290:B290"/>
    <mergeCell ref="A309:B309"/>
    <mergeCell ref="A380:B380"/>
    <mergeCell ref="A329:B329"/>
    <mergeCell ref="A342:B342"/>
    <mergeCell ref="A361:B361"/>
    <mergeCell ref="A363:B363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8"/>
  <sheetViews>
    <sheetView zoomScale="75" zoomScaleNormal="75" zoomScalePageLayoutView="0" workbookViewId="0" topLeftCell="A1">
      <selection activeCell="M8" sqref="M8"/>
    </sheetView>
  </sheetViews>
  <sheetFormatPr defaultColWidth="9.00390625" defaultRowHeight="12.75"/>
  <cols>
    <col min="1" max="1" width="14.75390625" style="0" customWidth="1"/>
    <col min="2" max="2" width="23.625" style="0" customWidth="1"/>
    <col min="3" max="4" width="9.875" style="0" customWidth="1"/>
    <col min="5" max="5" width="23.375" style="0" customWidth="1"/>
    <col min="7" max="7" width="6.75390625" style="0" customWidth="1"/>
    <col min="8" max="8" width="8.00390625" style="0" customWidth="1"/>
    <col min="9" max="9" width="5.25390625" style="0" customWidth="1"/>
    <col min="10" max="10" width="8.125" style="0" customWidth="1"/>
    <col min="11" max="11" width="10.375" style="0" customWidth="1"/>
    <col min="13" max="13" width="10.75390625" style="0" customWidth="1"/>
    <col min="16" max="16" width="14.25390625" style="0" customWidth="1"/>
  </cols>
  <sheetData>
    <row r="2" ht="15">
      <c r="A2" s="94" t="s">
        <v>118</v>
      </c>
    </row>
    <row r="3" ht="13.5" thickBot="1"/>
    <row r="4" spans="1:16" ht="18.75" customHeight="1">
      <c r="A4" s="208" t="s">
        <v>100</v>
      </c>
      <c r="B4" s="210" t="s">
        <v>108</v>
      </c>
      <c r="C4" s="211"/>
      <c r="D4" s="200" t="s">
        <v>101</v>
      </c>
      <c r="E4" s="200" t="s">
        <v>102</v>
      </c>
      <c r="F4" s="200" t="s">
        <v>103</v>
      </c>
      <c r="G4" s="200" t="s">
        <v>104</v>
      </c>
      <c r="H4" s="200" t="s">
        <v>114</v>
      </c>
      <c r="I4" s="200" t="s">
        <v>115</v>
      </c>
      <c r="J4" s="200" t="s">
        <v>109</v>
      </c>
      <c r="K4" s="200" t="s">
        <v>116</v>
      </c>
      <c r="L4" s="205" t="s">
        <v>117</v>
      </c>
      <c r="M4" s="208" t="s">
        <v>111</v>
      </c>
      <c r="N4" s="200"/>
      <c r="O4" s="200"/>
      <c r="P4" s="209"/>
    </row>
    <row r="5" spans="1:16" ht="12.75">
      <c r="A5" s="213"/>
      <c r="B5" s="212"/>
      <c r="C5" s="212"/>
      <c r="D5" s="201"/>
      <c r="E5" s="201"/>
      <c r="F5" s="201"/>
      <c r="G5" s="201"/>
      <c r="H5" s="201"/>
      <c r="I5" s="201"/>
      <c r="J5" s="201"/>
      <c r="K5" s="201"/>
      <c r="L5" s="206"/>
      <c r="M5" s="217" t="s">
        <v>83</v>
      </c>
      <c r="N5" s="215" t="s">
        <v>110</v>
      </c>
      <c r="O5" s="215"/>
      <c r="P5" s="219" t="s">
        <v>119</v>
      </c>
    </row>
    <row r="6" spans="1:16" ht="12.75" customHeight="1">
      <c r="A6" s="213"/>
      <c r="B6" s="201" t="s">
        <v>112</v>
      </c>
      <c r="C6" s="203" t="s">
        <v>113</v>
      </c>
      <c r="D6" s="201"/>
      <c r="E6" s="201"/>
      <c r="F6" s="201"/>
      <c r="G6" s="201"/>
      <c r="H6" s="201"/>
      <c r="I6" s="201"/>
      <c r="J6" s="201"/>
      <c r="K6" s="201"/>
      <c r="L6" s="206"/>
      <c r="M6" s="217"/>
      <c r="N6" s="215" t="s">
        <v>81</v>
      </c>
      <c r="O6" s="215" t="s">
        <v>82</v>
      </c>
      <c r="P6" s="220"/>
    </row>
    <row r="7" spans="1:16" ht="13.5" thickBot="1">
      <c r="A7" s="214"/>
      <c r="B7" s="202"/>
      <c r="C7" s="204"/>
      <c r="D7" s="202"/>
      <c r="E7" s="202"/>
      <c r="F7" s="202"/>
      <c r="G7" s="202"/>
      <c r="H7" s="202"/>
      <c r="I7" s="202"/>
      <c r="J7" s="202"/>
      <c r="K7" s="202"/>
      <c r="L7" s="207"/>
      <c r="M7" s="218"/>
      <c r="N7" s="216"/>
      <c r="O7" s="216"/>
      <c r="P7" s="221"/>
    </row>
    <row r="8" spans="1:16" ht="12.75">
      <c r="A8" s="77">
        <v>8110090675</v>
      </c>
      <c r="B8" s="78" t="s">
        <v>69</v>
      </c>
      <c r="C8" s="78" t="s">
        <v>70</v>
      </c>
      <c r="D8" s="79">
        <v>231151</v>
      </c>
      <c r="E8" s="78" t="s">
        <v>39</v>
      </c>
      <c r="F8" s="79" t="s">
        <v>71</v>
      </c>
      <c r="G8" s="78" t="s">
        <v>55</v>
      </c>
      <c r="H8" s="79">
        <v>32</v>
      </c>
      <c r="I8" s="79">
        <v>3</v>
      </c>
      <c r="J8" s="79" t="s">
        <v>72</v>
      </c>
      <c r="K8" s="79" t="s">
        <v>77</v>
      </c>
      <c r="L8" s="81" t="s">
        <v>73</v>
      </c>
      <c r="M8" s="84">
        <f>'Kč + spotřeba'!C86</f>
        <v>1150</v>
      </c>
      <c r="N8" s="79"/>
      <c r="O8" s="79"/>
      <c r="P8" s="80">
        <f>M8</f>
        <v>1150</v>
      </c>
    </row>
    <row r="9" spans="1:16" ht="12.75">
      <c r="A9" s="72">
        <v>8110090639</v>
      </c>
      <c r="B9" s="69" t="s">
        <v>69</v>
      </c>
      <c r="C9" s="69" t="s">
        <v>70</v>
      </c>
      <c r="D9" s="70">
        <v>231151</v>
      </c>
      <c r="E9" s="69" t="s">
        <v>39</v>
      </c>
      <c r="F9" s="70" t="s">
        <v>71</v>
      </c>
      <c r="G9" s="69" t="s">
        <v>55</v>
      </c>
      <c r="H9" s="70">
        <v>25</v>
      </c>
      <c r="I9" s="70">
        <v>3</v>
      </c>
      <c r="J9" s="70" t="s">
        <v>72</v>
      </c>
      <c r="K9" s="70" t="s">
        <v>77</v>
      </c>
      <c r="L9" s="82" t="s">
        <v>73</v>
      </c>
      <c r="M9" s="85">
        <f>'Kč + spotřeba'!C87</f>
        <v>17957</v>
      </c>
      <c r="N9" s="70"/>
      <c r="O9" s="70"/>
      <c r="P9" s="73">
        <f aca="true" t="shared" si="0" ref="P9:P14">M9</f>
        <v>17957</v>
      </c>
    </row>
    <row r="10" spans="1:16" ht="12.75">
      <c r="A10" s="72">
        <v>8110773737</v>
      </c>
      <c r="B10" s="69" t="s">
        <v>69</v>
      </c>
      <c r="C10" s="69" t="s">
        <v>70</v>
      </c>
      <c r="D10" s="70">
        <v>231151</v>
      </c>
      <c r="E10" s="69" t="s">
        <v>39</v>
      </c>
      <c r="F10" s="70" t="s">
        <v>71</v>
      </c>
      <c r="G10" s="69" t="s">
        <v>55</v>
      </c>
      <c r="H10" s="70">
        <v>25</v>
      </c>
      <c r="I10" s="70">
        <v>1</v>
      </c>
      <c r="J10" s="70" t="s">
        <v>72</v>
      </c>
      <c r="K10" s="70" t="s">
        <v>77</v>
      </c>
      <c r="L10" s="82" t="s">
        <v>73</v>
      </c>
      <c r="M10" s="85">
        <f>'Kč + spotřeba'!C88</f>
        <v>2076</v>
      </c>
      <c r="N10" s="70"/>
      <c r="O10" s="70"/>
      <c r="P10" s="73">
        <f t="shared" si="0"/>
        <v>2076</v>
      </c>
    </row>
    <row r="11" spans="1:16" ht="12.75">
      <c r="A11" s="72">
        <v>8110428356</v>
      </c>
      <c r="B11" s="69" t="s">
        <v>69</v>
      </c>
      <c r="C11" s="69" t="s">
        <v>70</v>
      </c>
      <c r="D11" s="70">
        <v>231151</v>
      </c>
      <c r="E11" s="69" t="s">
        <v>11</v>
      </c>
      <c r="F11" s="70" t="s">
        <v>71</v>
      </c>
      <c r="G11" s="69" t="s">
        <v>55</v>
      </c>
      <c r="H11" s="70">
        <v>250</v>
      </c>
      <c r="I11" s="70">
        <v>3</v>
      </c>
      <c r="J11" s="70" t="s">
        <v>72</v>
      </c>
      <c r="K11" s="70" t="s">
        <v>77</v>
      </c>
      <c r="L11" s="82" t="s">
        <v>73</v>
      </c>
      <c r="M11" s="85">
        <f>'Kč + spotřeba'!C158</f>
        <v>25256</v>
      </c>
      <c r="N11" s="70"/>
      <c r="O11" s="70"/>
      <c r="P11" s="73">
        <f t="shared" si="0"/>
        <v>25256</v>
      </c>
    </row>
    <row r="12" spans="1:16" ht="12.75">
      <c r="A12" s="72">
        <v>8110305383</v>
      </c>
      <c r="B12" s="69" t="s">
        <v>69</v>
      </c>
      <c r="C12" s="69" t="s">
        <v>70</v>
      </c>
      <c r="D12" s="70">
        <v>231151</v>
      </c>
      <c r="E12" s="69" t="s">
        <v>6</v>
      </c>
      <c r="F12" s="70" t="s">
        <v>71</v>
      </c>
      <c r="G12" s="69" t="s">
        <v>55</v>
      </c>
      <c r="H12" s="70" t="s">
        <v>84</v>
      </c>
      <c r="I12" s="70">
        <v>3</v>
      </c>
      <c r="J12" s="70" t="s">
        <v>72</v>
      </c>
      <c r="K12" s="70" t="s">
        <v>77</v>
      </c>
      <c r="L12" s="82" t="s">
        <v>85</v>
      </c>
      <c r="M12" s="85">
        <f>'Kč + spotřeba'!C266</f>
        <v>114</v>
      </c>
      <c r="N12" s="70"/>
      <c r="O12" s="70"/>
      <c r="P12" s="73">
        <f t="shared" si="0"/>
        <v>114</v>
      </c>
    </row>
    <row r="13" spans="1:16" ht="12.75">
      <c r="A13" s="72">
        <v>8110083528</v>
      </c>
      <c r="B13" s="69" t="s">
        <v>69</v>
      </c>
      <c r="C13" s="69" t="s">
        <v>70</v>
      </c>
      <c r="D13" s="70">
        <v>231151</v>
      </c>
      <c r="E13" s="69" t="s">
        <v>86</v>
      </c>
      <c r="F13" s="70" t="s">
        <v>71</v>
      </c>
      <c r="G13" s="69" t="s">
        <v>55</v>
      </c>
      <c r="H13" s="70" t="s">
        <v>75</v>
      </c>
      <c r="I13" s="70">
        <v>3</v>
      </c>
      <c r="J13" s="70" t="s">
        <v>72</v>
      </c>
      <c r="K13" s="70" t="s">
        <v>77</v>
      </c>
      <c r="L13" s="82" t="s">
        <v>85</v>
      </c>
      <c r="M13" s="85">
        <f>'Kč + spotřeba'!C228</f>
        <v>3203</v>
      </c>
      <c r="N13" s="70"/>
      <c r="O13" s="70"/>
      <c r="P13" s="73">
        <f t="shared" si="0"/>
        <v>3203</v>
      </c>
    </row>
    <row r="14" spans="1:16" ht="12.75">
      <c r="A14" s="72">
        <v>8110083631</v>
      </c>
      <c r="B14" s="69" t="s">
        <v>69</v>
      </c>
      <c r="C14" s="69" t="s">
        <v>70</v>
      </c>
      <c r="D14" s="70">
        <v>231151</v>
      </c>
      <c r="E14" s="69" t="s">
        <v>7</v>
      </c>
      <c r="F14" s="70" t="s">
        <v>71</v>
      </c>
      <c r="G14" s="69" t="s">
        <v>55</v>
      </c>
      <c r="H14" s="70" t="s">
        <v>87</v>
      </c>
      <c r="I14" s="70">
        <v>3</v>
      </c>
      <c r="J14" s="70" t="s">
        <v>72</v>
      </c>
      <c r="K14" s="70" t="s">
        <v>77</v>
      </c>
      <c r="L14" s="82" t="s">
        <v>73</v>
      </c>
      <c r="M14" s="85">
        <f>'Kč + spotřeba'!C299</f>
        <v>151332</v>
      </c>
      <c r="N14" s="70"/>
      <c r="O14" s="70"/>
      <c r="P14" s="73">
        <f t="shared" si="0"/>
        <v>151332</v>
      </c>
    </row>
    <row r="15" spans="1:16" ht="12.75">
      <c r="A15" s="72">
        <v>8110750267</v>
      </c>
      <c r="B15" s="69" t="s">
        <v>69</v>
      </c>
      <c r="C15" s="69" t="s">
        <v>70</v>
      </c>
      <c r="D15" s="70">
        <v>231151</v>
      </c>
      <c r="E15" s="69" t="s">
        <v>86</v>
      </c>
      <c r="F15" s="70" t="s">
        <v>71</v>
      </c>
      <c r="G15" s="69" t="s">
        <v>55</v>
      </c>
      <c r="H15" s="70">
        <v>25</v>
      </c>
      <c r="I15" s="70">
        <v>1</v>
      </c>
      <c r="J15" s="70" t="s">
        <v>72</v>
      </c>
      <c r="K15" s="70" t="s">
        <v>77</v>
      </c>
      <c r="L15" s="82" t="s">
        <v>85</v>
      </c>
      <c r="M15" s="85">
        <f>'Kč + spotřeba'!C226</f>
        <v>9</v>
      </c>
      <c r="N15" s="70"/>
      <c r="O15" s="70"/>
      <c r="P15" s="73">
        <f>M15</f>
        <v>9</v>
      </c>
    </row>
    <row r="16" spans="1:16" ht="12.75">
      <c r="A16" s="72">
        <v>8110100050</v>
      </c>
      <c r="B16" s="69" t="s">
        <v>69</v>
      </c>
      <c r="C16" s="69" t="s">
        <v>70</v>
      </c>
      <c r="D16" s="70">
        <v>231151</v>
      </c>
      <c r="E16" s="69" t="s">
        <v>8</v>
      </c>
      <c r="F16" s="70" t="s">
        <v>71</v>
      </c>
      <c r="G16" s="69" t="s">
        <v>55</v>
      </c>
      <c r="H16" s="70" t="s">
        <v>75</v>
      </c>
      <c r="I16" s="70">
        <v>3</v>
      </c>
      <c r="J16" s="70" t="s">
        <v>72</v>
      </c>
      <c r="K16" s="70" t="s">
        <v>77</v>
      </c>
      <c r="L16" s="82" t="s">
        <v>85</v>
      </c>
      <c r="M16" s="85">
        <f>'Kč + spotřeba'!C180</f>
        <v>0</v>
      </c>
      <c r="N16" s="70"/>
      <c r="O16" s="70"/>
      <c r="P16" s="73">
        <f>M16</f>
        <v>0</v>
      </c>
    </row>
    <row r="17" spans="1:16" ht="12.75">
      <c r="A17" s="72">
        <v>8110772405</v>
      </c>
      <c r="B17" s="69" t="s">
        <v>69</v>
      </c>
      <c r="C17" s="69" t="s">
        <v>70</v>
      </c>
      <c r="D17" s="70">
        <v>231151</v>
      </c>
      <c r="E17" s="69" t="s">
        <v>43</v>
      </c>
      <c r="F17" s="70" t="s">
        <v>71</v>
      </c>
      <c r="G17" s="69" t="s">
        <v>55</v>
      </c>
      <c r="H17" s="70" t="s">
        <v>88</v>
      </c>
      <c r="I17" s="70">
        <v>3</v>
      </c>
      <c r="J17" s="70" t="s">
        <v>72</v>
      </c>
      <c r="K17" s="70" t="s">
        <v>77</v>
      </c>
      <c r="L17" s="82" t="s">
        <v>73</v>
      </c>
      <c r="M17" s="85">
        <f>'Kč + spotřeba'!C389</f>
        <v>61</v>
      </c>
      <c r="N17" s="70"/>
      <c r="O17" s="70"/>
      <c r="P17" s="73">
        <f aca="true" t="shared" si="1" ref="P17:P29">M17</f>
        <v>61</v>
      </c>
    </row>
    <row r="18" spans="1:16" ht="12.75">
      <c r="A18" s="72">
        <v>8110756524</v>
      </c>
      <c r="B18" s="69" t="s">
        <v>69</v>
      </c>
      <c r="C18" s="69" t="s">
        <v>70</v>
      </c>
      <c r="D18" s="70">
        <v>231151</v>
      </c>
      <c r="E18" s="69" t="s">
        <v>89</v>
      </c>
      <c r="F18" s="70" t="s">
        <v>71</v>
      </c>
      <c r="G18" s="69" t="s">
        <v>55</v>
      </c>
      <c r="H18" s="70">
        <v>25</v>
      </c>
      <c r="I18" s="70">
        <v>1</v>
      </c>
      <c r="J18" s="70" t="s">
        <v>72</v>
      </c>
      <c r="K18" s="70" t="s">
        <v>77</v>
      </c>
      <c r="L18" s="82" t="s">
        <v>73</v>
      </c>
      <c r="M18" s="85">
        <f>'Kč + spotřeba'!C258</f>
        <v>393</v>
      </c>
      <c r="N18" s="70"/>
      <c r="O18" s="70"/>
      <c r="P18" s="73">
        <f t="shared" si="1"/>
        <v>393</v>
      </c>
    </row>
    <row r="19" spans="1:16" ht="12.75">
      <c r="A19" s="72">
        <v>8110756519</v>
      </c>
      <c r="B19" s="69" t="s">
        <v>69</v>
      </c>
      <c r="C19" s="69" t="s">
        <v>70</v>
      </c>
      <c r="D19" s="70">
        <v>231151</v>
      </c>
      <c r="E19" s="69" t="s">
        <v>89</v>
      </c>
      <c r="F19" s="70" t="s">
        <v>71</v>
      </c>
      <c r="G19" s="69" t="s">
        <v>55</v>
      </c>
      <c r="H19" s="70">
        <v>25</v>
      </c>
      <c r="I19" s="70">
        <v>1</v>
      </c>
      <c r="J19" s="70" t="s">
        <v>72</v>
      </c>
      <c r="K19" s="70" t="s">
        <v>77</v>
      </c>
      <c r="L19" s="82" t="s">
        <v>73</v>
      </c>
      <c r="M19" s="85">
        <f>'Kč + spotřeba'!C256</f>
        <v>2186</v>
      </c>
      <c r="N19" s="70"/>
      <c r="O19" s="70"/>
      <c r="P19" s="73">
        <f t="shared" si="1"/>
        <v>2186</v>
      </c>
    </row>
    <row r="20" spans="1:16" ht="12.75">
      <c r="A20" s="72">
        <v>8110092118</v>
      </c>
      <c r="B20" s="69" t="s">
        <v>69</v>
      </c>
      <c r="C20" s="69" t="s">
        <v>70</v>
      </c>
      <c r="D20" s="70">
        <v>231151</v>
      </c>
      <c r="E20" s="69" t="s">
        <v>89</v>
      </c>
      <c r="F20" s="70" t="s">
        <v>71</v>
      </c>
      <c r="G20" s="69" t="s">
        <v>55</v>
      </c>
      <c r="H20" s="70" t="s">
        <v>75</v>
      </c>
      <c r="I20" s="70">
        <v>3</v>
      </c>
      <c r="J20" s="70" t="s">
        <v>72</v>
      </c>
      <c r="K20" s="70" t="s">
        <v>77</v>
      </c>
      <c r="L20" s="82" t="s">
        <v>73</v>
      </c>
      <c r="M20" s="85">
        <f>'Kč + spotřeba'!C255</f>
        <v>3422</v>
      </c>
      <c r="N20" s="70"/>
      <c r="O20" s="70"/>
      <c r="P20" s="73">
        <f t="shared" si="1"/>
        <v>3422</v>
      </c>
    </row>
    <row r="21" spans="1:16" ht="12.75">
      <c r="A21" s="72">
        <v>8110756521</v>
      </c>
      <c r="B21" s="69" t="s">
        <v>69</v>
      </c>
      <c r="C21" s="69" t="s">
        <v>70</v>
      </c>
      <c r="D21" s="70">
        <v>231151</v>
      </c>
      <c r="E21" s="69" t="s">
        <v>89</v>
      </c>
      <c r="F21" s="70" t="s">
        <v>71</v>
      </c>
      <c r="G21" s="69" t="s">
        <v>55</v>
      </c>
      <c r="H21" s="70">
        <v>25</v>
      </c>
      <c r="I21" s="70">
        <v>1</v>
      </c>
      <c r="J21" s="70" t="s">
        <v>72</v>
      </c>
      <c r="K21" s="70" t="s">
        <v>77</v>
      </c>
      <c r="L21" s="82" t="s">
        <v>73</v>
      </c>
      <c r="M21" s="85">
        <f>'Kč + spotřeba'!C257</f>
        <v>750</v>
      </c>
      <c r="N21" s="70"/>
      <c r="O21" s="70"/>
      <c r="P21" s="73">
        <f t="shared" si="1"/>
        <v>750</v>
      </c>
    </row>
    <row r="22" spans="1:16" ht="12.75">
      <c r="A22" s="72">
        <v>8110300319</v>
      </c>
      <c r="B22" s="69" t="s">
        <v>69</v>
      </c>
      <c r="C22" s="69" t="s">
        <v>70</v>
      </c>
      <c r="D22" s="70">
        <v>231151</v>
      </c>
      <c r="E22" s="69" t="s">
        <v>91</v>
      </c>
      <c r="F22" s="70" t="s">
        <v>71</v>
      </c>
      <c r="G22" s="69" t="s">
        <v>55</v>
      </c>
      <c r="H22" s="70" t="s">
        <v>75</v>
      </c>
      <c r="I22" s="70">
        <v>3</v>
      </c>
      <c r="J22" s="70" t="s">
        <v>72</v>
      </c>
      <c r="K22" s="70" t="s">
        <v>77</v>
      </c>
      <c r="L22" s="82" t="s">
        <v>92</v>
      </c>
      <c r="M22" s="85">
        <f>'Kč + spotřeba'!C102</f>
        <v>1260</v>
      </c>
      <c r="N22" s="70"/>
      <c r="O22" s="70"/>
      <c r="P22" s="73">
        <f t="shared" si="1"/>
        <v>1260</v>
      </c>
    </row>
    <row r="23" spans="1:16" ht="12.75">
      <c r="A23" s="72">
        <v>8110067048</v>
      </c>
      <c r="B23" s="69" t="s">
        <v>69</v>
      </c>
      <c r="C23" s="69" t="s">
        <v>70</v>
      </c>
      <c r="D23" s="70">
        <v>231151</v>
      </c>
      <c r="E23" s="69" t="s">
        <v>10</v>
      </c>
      <c r="F23" s="70" t="s">
        <v>71</v>
      </c>
      <c r="G23" s="69" t="s">
        <v>55</v>
      </c>
      <c r="H23" s="71" t="s">
        <v>94</v>
      </c>
      <c r="I23" s="70">
        <v>3</v>
      </c>
      <c r="J23" s="70" t="s">
        <v>72</v>
      </c>
      <c r="K23" s="70" t="s">
        <v>77</v>
      </c>
      <c r="L23" s="82" t="s">
        <v>73</v>
      </c>
      <c r="M23" s="85">
        <f>'Kč + spotřeba'!C72</f>
        <v>7276</v>
      </c>
      <c r="N23" s="70"/>
      <c r="O23" s="70"/>
      <c r="P23" s="73">
        <f t="shared" si="1"/>
        <v>7276</v>
      </c>
    </row>
    <row r="24" spans="1:16" ht="12.75">
      <c r="A24" s="72">
        <v>8110079552</v>
      </c>
      <c r="B24" s="69" t="s">
        <v>69</v>
      </c>
      <c r="C24" s="69" t="s">
        <v>70</v>
      </c>
      <c r="D24" s="70">
        <v>231151</v>
      </c>
      <c r="E24" s="69" t="s">
        <v>93</v>
      </c>
      <c r="F24" s="70" t="s">
        <v>71</v>
      </c>
      <c r="G24" s="69" t="s">
        <v>55</v>
      </c>
      <c r="H24" s="70" t="s">
        <v>75</v>
      </c>
      <c r="I24" s="70">
        <v>3</v>
      </c>
      <c r="J24" s="70" t="s">
        <v>72</v>
      </c>
      <c r="K24" s="70" t="s">
        <v>77</v>
      </c>
      <c r="L24" s="82" t="s">
        <v>73</v>
      </c>
      <c r="M24" s="85">
        <f>'Kč + spotřeba'!C370</f>
        <v>2984</v>
      </c>
      <c r="N24" s="70"/>
      <c r="O24" s="70"/>
      <c r="P24" s="73">
        <f t="shared" si="1"/>
        <v>2984</v>
      </c>
    </row>
    <row r="25" spans="1:16" ht="12.75">
      <c r="A25" s="72">
        <v>8110095812</v>
      </c>
      <c r="B25" s="69" t="s">
        <v>69</v>
      </c>
      <c r="C25" s="69" t="s">
        <v>70</v>
      </c>
      <c r="D25" s="70">
        <v>231151</v>
      </c>
      <c r="E25" s="69" t="s">
        <v>95</v>
      </c>
      <c r="F25" s="70" t="s">
        <v>71</v>
      </c>
      <c r="G25" s="69" t="s">
        <v>55</v>
      </c>
      <c r="H25" s="70" t="s">
        <v>96</v>
      </c>
      <c r="I25" s="70">
        <v>3</v>
      </c>
      <c r="J25" s="70" t="s">
        <v>72</v>
      </c>
      <c r="K25" s="70" t="s">
        <v>77</v>
      </c>
      <c r="L25" s="82" t="s">
        <v>73</v>
      </c>
      <c r="M25" s="85">
        <f>'Kč + spotřeba'!C240</f>
        <v>3319</v>
      </c>
      <c r="N25" s="70"/>
      <c r="O25" s="70"/>
      <c r="P25" s="73">
        <f t="shared" si="1"/>
        <v>3319</v>
      </c>
    </row>
    <row r="26" spans="1:16" ht="12.75">
      <c r="A26" s="72">
        <v>8110095782</v>
      </c>
      <c r="B26" s="69" t="s">
        <v>69</v>
      </c>
      <c r="C26" s="69" t="s">
        <v>70</v>
      </c>
      <c r="D26" s="70">
        <v>231151</v>
      </c>
      <c r="E26" s="69" t="s">
        <v>95</v>
      </c>
      <c r="F26" s="70" t="s">
        <v>71</v>
      </c>
      <c r="G26" s="69" t="s">
        <v>55</v>
      </c>
      <c r="H26" s="70" t="s">
        <v>88</v>
      </c>
      <c r="I26" s="70">
        <v>3</v>
      </c>
      <c r="J26" s="70" t="s">
        <v>72</v>
      </c>
      <c r="K26" s="70" t="s">
        <v>77</v>
      </c>
      <c r="L26" s="82" t="s">
        <v>73</v>
      </c>
      <c r="M26" s="85">
        <f>'Kč + spotřeba'!C239</f>
        <v>6200</v>
      </c>
      <c r="N26" s="70"/>
      <c r="O26" s="70"/>
      <c r="P26" s="73">
        <f t="shared" si="1"/>
        <v>6200</v>
      </c>
    </row>
    <row r="27" spans="1:16" ht="12.75">
      <c r="A27" s="72">
        <v>8110078937</v>
      </c>
      <c r="B27" s="69" t="s">
        <v>69</v>
      </c>
      <c r="C27" s="69" t="s">
        <v>70</v>
      </c>
      <c r="D27" s="70">
        <v>231151</v>
      </c>
      <c r="E27" s="69" t="s">
        <v>41</v>
      </c>
      <c r="F27" s="70" t="s">
        <v>71</v>
      </c>
      <c r="G27" s="69" t="s">
        <v>55</v>
      </c>
      <c r="H27" s="70">
        <v>25</v>
      </c>
      <c r="I27" s="70">
        <v>1</v>
      </c>
      <c r="J27" s="70" t="s">
        <v>72</v>
      </c>
      <c r="K27" s="70" t="s">
        <v>77</v>
      </c>
      <c r="L27" s="82" t="s">
        <v>92</v>
      </c>
      <c r="M27" s="85">
        <f>'Kč + spotřeba'!C362</f>
        <v>353</v>
      </c>
      <c r="N27" s="70"/>
      <c r="O27" s="70"/>
      <c r="P27" s="73">
        <f t="shared" si="1"/>
        <v>353</v>
      </c>
    </row>
    <row r="28" spans="1:16" ht="12.75">
      <c r="A28" s="72">
        <v>8110084681</v>
      </c>
      <c r="B28" s="69" t="s">
        <v>69</v>
      </c>
      <c r="C28" s="69" t="s">
        <v>70</v>
      </c>
      <c r="D28" s="70">
        <v>231151</v>
      </c>
      <c r="E28" s="69" t="s">
        <v>97</v>
      </c>
      <c r="F28" s="70" t="s">
        <v>71</v>
      </c>
      <c r="G28" s="69" t="s">
        <v>55</v>
      </c>
      <c r="H28" s="70" t="s">
        <v>75</v>
      </c>
      <c r="I28" s="70">
        <v>3</v>
      </c>
      <c r="J28" s="70" t="s">
        <v>72</v>
      </c>
      <c r="K28" s="70" t="s">
        <v>77</v>
      </c>
      <c r="L28" s="82" t="s">
        <v>73</v>
      </c>
      <c r="M28" s="85">
        <f>'Kč + spotřeba'!C191</f>
        <v>13719</v>
      </c>
      <c r="N28" s="70"/>
      <c r="O28" s="70"/>
      <c r="P28" s="73">
        <f t="shared" si="1"/>
        <v>13719</v>
      </c>
    </row>
    <row r="29" spans="1:16" ht="12.75">
      <c r="A29" s="72">
        <v>8110084711</v>
      </c>
      <c r="B29" s="69" t="s">
        <v>69</v>
      </c>
      <c r="C29" s="69" t="s">
        <v>70</v>
      </c>
      <c r="D29" s="70">
        <v>231151</v>
      </c>
      <c r="E29" s="69" t="s">
        <v>98</v>
      </c>
      <c r="F29" s="70" t="s">
        <v>71</v>
      </c>
      <c r="G29" s="69" t="s">
        <v>55</v>
      </c>
      <c r="H29" s="70" t="s">
        <v>79</v>
      </c>
      <c r="I29" s="70">
        <v>3</v>
      </c>
      <c r="J29" s="70" t="s">
        <v>72</v>
      </c>
      <c r="K29" s="70" t="s">
        <v>77</v>
      </c>
      <c r="L29" s="82" t="s">
        <v>73</v>
      </c>
      <c r="M29" s="85">
        <f>'Kč + spotřeba'!C208</f>
        <v>12908</v>
      </c>
      <c r="N29" s="70"/>
      <c r="O29" s="70"/>
      <c r="P29" s="73">
        <f t="shared" si="1"/>
        <v>12908</v>
      </c>
    </row>
    <row r="30" spans="1:16" ht="12.75">
      <c r="A30" s="72">
        <v>8110078415</v>
      </c>
      <c r="B30" s="69" t="s">
        <v>69</v>
      </c>
      <c r="C30" s="69" t="s">
        <v>70</v>
      </c>
      <c r="D30" s="70">
        <v>231151</v>
      </c>
      <c r="E30" s="69" t="s">
        <v>78</v>
      </c>
      <c r="F30" s="70" t="s">
        <v>71</v>
      </c>
      <c r="G30" s="69" t="s">
        <v>55</v>
      </c>
      <c r="H30" s="70" t="s">
        <v>79</v>
      </c>
      <c r="I30" s="70">
        <v>3</v>
      </c>
      <c r="J30" s="70" t="s">
        <v>72</v>
      </c>
      <c r="K30" s="70" t="s">
        <v>77</v>
      </c>
      <c r="L30" s="82" t="s">
        <v>80</v>
      </c>
      <c r="M30" s="85">
        <f>'Kč + spotřeba'!C139</f>
        <v>15713</v>
      </c>
      <c r="N30" s="70">
        <v>1383</v>
      </c>
      <c r="O30" s="70">
        <v>14330</v>
      </c>
      <c r="P30" s="73">
        <f>O30+N30</f>
        <v>15713</v>
      </c>
    </row>
    <row r="31" spans="1:16" ht="12.75">
      <c r="A31" s="72">
        <v>8110682379</v>
      </c>
      <c r="B31" s="69" t="s">
        <v>69</v>
      </c>
      <c r="C31" s="69" t="s">
        <v>70</v>
      </c>
      <c r="D31" s="70">
        <v>231151</v>
      </c>
      <c r="E31" s="69" t="s">
        <v>90</v>
      </c>
      <c r="F31" s="70" t="s">
        <v>71</v>
      </c>
      <c r="G31" s="69" t="s">
        <v>55</v>
      </c>
      <c r="H31" s="70" t="s">
        <v>75</v>
      </c>
      <c r="I31" s="70">
        <v>3</v>
      </c>
      <c r="J31" s="70" t="s">
        <v>72</v>
      </c>
      <c r="K31" s="70" t="s">
        <v>77</v>
      </c>
      <c r="L31" s="82" t="s">
        <v>80</v>
      </c>
      <c r="M31" s="85">
        <f>'Kč + spotřeba'!C350</f>
        <v>19040</v>
      </c>
      <c r="N31" s="70">
        <v>1080</v>
      </c>
      <c r="O31" s="70">
        <v>17960</v>
      </c>
      <c r="P31" s="73">
        <f aca="true" t="shared" si="2" ref="P31:P37">O31+N31</f>
        <v>19040</v>
      </c>
    </row>
    <row r="32" spans="1:16" ht="12.75">
      <c r="A32" s="72">
        <v>8110310138</v>
      </c>
      <c r="B32" s="69" t="s">
        <v>69</v>
      </c>
      <c r="C32" s="69" t="s">
        <v>70</v>
      </c>
      <c r="D32" s="70">
        <v>231151</v>
      </c>
      <c r="E32" s="69" t="s">
        <v>9</v>
      </c>
      <c r="F32" s="70" t="s">
        <v>71</v>
      </c>
      <c r="G32" s="69" t="s">
        <v>55</v>
      </c>
      <c r="H32" s="70">
        <v>400</v>
      </c>
      <c r="I32" s="70">
        <v>3</v>
      </c>
      <c r="J32" s="70" t="s">
        <v>72</v>
      </c>
      <c r="K32" s="70" t="s">
        <v>77</v>
      </c>
      <c r="L32" s="82" t="s">
        <v>76</v>
      </c>
      <c r="M32" s="85">
        <f>'Kč + spotřeba'!C32</f>
        <v>94284</v>
      </c>
      <c r="N32" s="70">
        <v>70024</v>
      </c>
      <c r="O32" s="70">
        <v>24260</v>
      </c>
      <c r="P32" s="73">
        <f t="shared" si="2"/>
        <v>94284</v>
      </c>
    </row>
    <row r="33" spans="1:16" ht="12.75">
      <c r="A33" s="72">
        <v>8110314070</v>
      </c>
      <c r="B33" s="69" t="s">
        <v>69</v>
      </c>
      <c r="C33" s="69" t="s">
        <v>70</v>
      </c>
      <c r="D33" s="70">
        <v>231151</v>
      </c>
      <c r="E33" s="69" t="s">
        <v>99</v>
      </c>
      <c r="F33" s="70" t="s">
        <v>71</v>
      </c>
      <c r="G33" s="69" t="s">
        <v>55</v>
      </c>
      <c r="H33" s="70" t="s">
        <v>88</v>
      </c>
      <c r="I33" s="70">
        <v>3</v>
      </c>
      <c r="J33" s="70" t="s">
        <v>72</v>
      </c>
      <c r="K33" s="70" t="s">
        <v>77</v>
      </c>
      <c r="L33" s="82" t="s">
        <v>76</v>
      </c>
      <c r="M33" s="86">
        <f>'Kč + spotřeba'!C15</f>
        <v>32554</v>
      </c>
      <c r="N33" s="70">
        <v>22140</v>
      </c>
      <c r="O33" s="70">
        <v>10414</v>
      </c>
      <c r="P33" s="73">
        <f t="shared" si="2"/>
        <v>32554</v>
      </c>
    </row>
    <row r="34" spans="1:16" ht="12.75">
      <c r="A34" s="72">
        <v>8110080525</v>
      </c>
      <c r="B34" s="69" t="s">
        <v>69</v>
      </c>
      <c r="C34" s="69" t="s">
        <v>70</v>
      </c>
      <c r="D34" s="70">
        <v>231151</v>
      </c>
      <c r="E34" s="69" t="s">
        <v>74</v>
      </c>
      <c r="F34" s="70" t="s">
        <v>71</v>
      </c>
      <c r="G34" s="69" t="s">
        <v>55</v>
      </c>
      <c r="H34" s="70" t="s">
        <v>75</v>
      </c>
      <c r="I34" s="70">
        <v>3</v>
      </c>
      <c r="J34" s="70" t="s">
        <v>72</v>
      </c>
      <c r="K34" s="70" t="s">
        <v>77</v>
      </c>
      <c r="L34" s="82" t="s">
        <v>76</v>
      </c>
      <c r="M34" s="85">
        <f>'Kč + spotřeba'!C332</f>
        <v>5</v>
      </c>
      <c r="N34" s="70">
        <v>5</v>
      </c>
      <c r="O34" s="70">
        <v>0</v>
      </c>
      <c r="P34" s="73">
        <f t="shared" si="2"/>
        <v>5</v>
      </c>
    </row>
    <row r="35" spans="1:16" ht="12.75">
      <c r="A35" s="72">
        <v>8110083499</v>
      </c>
      <c r="B35" s="69" t="s">
        <v>69</v>
      </c>
      <c r="C35" s="69" t="s">
        <v>70</v>
      </c>
      <c r="D35" s="70">
        <v>231151</v>
      </c>
      <c r="E35" s="69" t="s">
        <v>24</v>
      </c>
      <c r="F35" s="70" t="s">
        <v>71</v>
      </c>
      <c r="G35" s="69" t="s">
        <v>55</v>
      </c>
      <c r="H35" s="70" t="s">
        <v>88</v>
      </c>
      <c r="I35" s="70">
        <v>3</v>
      </c>
      <c r="J35" s="70" t="s">
        <v>72</v>
      </c>
      <c r="K35" s="70" t="s">
        <v>77</v>
      </c>
      <c r="L35" s="82" t="s">
        <v>76</v>
      </c>
      <c r="M35" s="85">
        <f>'Kč + spotřeba'!C318</f>
        <v>2872</v>
      </c>
      <c r="N35" s="70">
        <v>1890</v>
      </c>
      <c r="O35" s="70">
        <v>982</v>
      </c>
      <c r="P35" s="73">
        <f t="shared" si="2"/>
        <v>2872</v>
      </c>
    </row>
    <row r="36" spans="1:16" ht="12.75">
      <c r="A36" s="72">
        <v>8110083570</v>
      </c>
      <c r="B36" s="69" t="s">
        <v>69</v>
      </c>
      <c r="C36" s="69" t="s">
        <v>70</v>
      </c>
      <c r="D36" s="70">
        <v>231151</v>
      </c>
      <c r="E36" s="69" t="s">
        <v>86</v>
      </c>
      <c r="F36" s="70" t="s">
        <v>71</v>
      </c>
      <c r="G36" s="69" t="s">
        <v>55</v>
      </c>
      <c r="H36" s="70" t="s">
        <v>79</v>
      </c>
      <c r="I36" s="70">
        <v>3</v>
      </c>
      <c r="J36" s="70" t="s">
        <v>72</v>
      </c>
      <c r="K36" s="70" t="s">
        <v>77</v>
      </c>
      <c r="L36" s="82" t="s">
        <v>76</v>
      </c>
      <c r="M36" s="85">
        <f>'Kč + spotřeba'!C227</f>
        <v>9584</v>
      </c>
      <c r="N36" s="70">
        <v>5902</v>
      </c>
      <c r="O36" s="70">
        <v>3682</v>
      </c>
      <c r="P36" s="73">
        <f t="shared" si="2"/>
        <v>9584</v>
      </c>
    </row>
    <row r="37" spans="1:16" ht="13.5" thickBot="1">
      <c r="A37" s="74">
        <v>3342209</v>
      </c>
      <c r="B37" s="75" t="s">
        <v>69</v>
      </c>
      <c r="C37" s="75" t="s">
        <v>70</v>
      </c>
      <c r="D37" s="76">
        <v>231151</v>
      </c>
      <c r="E37" s="75" t="s">
        <v>106</v>
      </c>
      <c r="F37" s="76" t="s">
        <v>107</v>
      </c>
      <c r="G37" s="75" t="s">
        <v>105</v>
      </c>
      <c r="H37" s="76">
        <v>50</v>
      </c>
      <c r="I37" s="76">
        <v>3</v>
      </c>
      <c r="J37" s="76" t="s">
        <v>72</v>
      </c>
      <c r="K37" s="76" t="s">
        <v>77</v>
      </c>
      <c r="L37" s="83" t="s">
        <v>80</v>
      </c>
      <c r="M37" s="87">
        <f>'Kč + spotřeba'!C401</f>
        <v>26822</v>
      </c>
      <c r="N37" s="88">
        <v>335</v>
      </c>
      <c r="O37" s="88">
        <v>26487</v>
      </c>
      <c r="P37" s="89">
        <f t="shared" si="2"/>
        <v>26822</v>
      </c>
    </row>
    <row r="38" spans="13:16" ht="20.25" customHeight="1" thickBot="1">
      <c r="M38" s="90">
        <f>SUM(M8:M37)</f>
        <v>456802</v>
      </c>
      <c r="N38" s="91">
        <f>SUM(N8:N37)</f>
        <v>102759</v>
      </c>
      <c r="O38" s="92">
        <f>SUM(O8:O37)</f>
        <v>98115</v>
      </c>
      <c r="P38" s="93">
        <f>SUM(P8:P37)</f>
        <v>456802</v>
      </c>
    </row>
  </sheetData>
  <sheetProtection/>
  <mergeCells count="19">
    <mergeCell ref="A4:A7"/>
    <mergeCell ref="D4:D7"/>
    <mergeCell ref="N6:N7"/>
    <mergeCell ref="O6:O7"/>
    <mergeCell ref="M5:M7"/>
    <mergeCell ref="N5:O5"/>
    <mergeCell ref="J4:J7"/>
    <mergeCell ref="K4:K7"/>
    <mergeCell ref="L4:L7"/>
    <mergeCell ref="M4:P4"/>
    <mergeCell ref="B6:B7"/>
    <mergeCell ref="B4:C5"/>
    <mergeCell ref="P5:P7"/>
    <mergeCell ref="F4:F7"/>
    <mergeCell ref="G4:G7"/>
    <mergeCell ref="H4:H7"/>
    <mergeCell ref="C6:C7"/>
    <mergeCell ref="E4:E7"/>
    <mergeCell ref="I4:I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27" sqref="S27"/>
    </sheetView>
  </sheetViews>
  <sheetFormatPr defaultColWidth="9.00390625" defaultRowHeight="12.75"/>
  <cols>
    <col min="1" max="1" width="4.875" style="97" customWidth="1"/>
    <col min="2" max="2" width="22.625" style="97" customWidth="1"/>
    <col min="3" max="3" width="28.125" style="97" customWidth="1"/>
    <col min="4" max="4" width="12.875" style="97" customWidth="1"/>
    <col min="5" max="5" width="22.625" style="97" customWidth="1"/>
    <col min="6" max="6" width="7.75390625" style="97" customWidth="1"/>
    <col min="7" max="7" width="7.25390625" style="97" customWidth="1"/>
    <col min="8" max="8" width="10.25390625" style="97" customWidth="1"/>
    <col min="9" max="9" width="8.375" style="97" customWidth="1"/>
    <col min="10" max="10" width="9.00390625" style="97" customWidth="1"/>
    <col min="11" max="11" width="7.875" style="97" customWidth="1"/>
    <col min="12" max="12" width="9.875" style="97" customWidth="1"/>
    <col min="13" max="13" width="11.125" style="97" customWidth="1"/>
    <col min="14" max="14" width="13.25390625" style="97" customWidth="1"/>
    <col min="15" max="16384" width="9.125" style="97" customWidth="1"/>
  </cols>
  <sheetData>
    <row r="1" s="96" customFormat="1" ht="18" customHeight="1">
      <c r="A1" s="94" t="s">
        <v>414</v>
      </c>
    </row>
    <row r="2" spans="1:5" ht="18">
      <c r="A2" s="95" t="s">
        <v>415</v>
      </c>
      <c r="B2" s="96"/>
      <c r="C2" s="96"/>
      <c r="E2" s="95"/>
    </row>
    <row r="3" ht="13.5" thickBot="1">
      <c r="N3" s="98"/>
    </row>
    <row r="4" spans="1:15" ht="18.75" customHeight="1">
      <c r="A4" s="227"/>
      <c r="B4" s="230" t="s">
        <v>130</v>
      </c>
      <c r="C4" s="238" t="s">
        <v>112</v>
      </c>
      <c r="D4" s="222" t="s">
        <v>101</v>
      </c>
      <c r="E4" s="222" t="s">
        <v>102</v>
      </c>
      <c r="F4" s="222" t="s">
        <v>103</v>
      </c>
      <c r="G4" s="222" t="s">
        <v>122</v>
      </c>
      <c r="H4" s="222" t="s">
        <v>123</v>
      </c>
      <c r="I4" s="222" t="s">
        <v>117</v>
      </c>
      <c r="J4" s="241" t="s">
        <v>120</v>
      </c>
      <c r="K4" s="242"/>
      <c r="L4" s="242"/>
      <c r="M4" s="243"/>
      <c r="N4" s="222" t="s">
        <v>128</v>
      </c>
      <c r="O4" s="99"/>
    </row>
    <row r="5" spans="1:15" ht="12.75">
      <c r="A5" s="228"/>
      <c r="B5" s="231"/>
      <c r="C5" s="239"/>
      <c r="D5" s="223"/>
      <c r="E5" s="223"/>
      <c r="F5" s="223"/>
      <c r="G5" s="223"/>
      <c r="H5" s="223"/>
      <c r="I5" s="223"/>
      <c r="J5" s="233" t="s">
        <v>127</v>
      </c>
      <c r="K5" s="225" t="s">
        <v>124</v>
      </c>
      <c r="L5" s="225"/>
      <c r="M5" s="244" t="s">
        <v>121</v>
      </c>
      <c r="N5" s="223"/>
      <c r="O5" s="98"/>
    </row>
    <row r="6" spans="1:14" ht="12.75" customHeight="1">
      <c r="A6" s="228"/>
      <c r="B6" s="231"/>
      <c r="C6" s="239"/>
      <c r="D6" s="223"/>
      <c r="E6" s="223"/>
      <c r="F6" s="223"/>
      <c r="G6" s="223"/>
      <c r="H6" s="223"/>
      <c r="I6" s="223"/>
      <c r="J6" s="233"/>
      <c r="K6" s="225" t="s">
        <v>125</v>
      </c>
      <c r="L6" s="225" t="s">
        <v>126</v>
      </c>
      <c r="M6" s="245"/>
      <c r="N6" s="223"/>
    </row>
    <row r="7" spans="1:14" ht="22.5" customHeight="1" thickBot="1">
      <c r="A7" s="229"/>
      <c r="B7" s="232"/>
      <c r="C7" s="240"/>
      <c r="D7" s="224"/>
      <c r="E7" s="224"/>
      <c r="F7" s="224"/>
      <c r="G7" s="224"/>
      <c r="H7" s="224"/>
      <c r="I7" s="224"/>
      <c r="J7" s="234"/>
      <c r="K7" s="226"/>
      <c r="L7" s="226"/>
      <c r="M7" s="246"/>
      <c r="N7" s="224"/>
    </row>
    <row r="8" spans="1:14" ht="12.75">
      <c r="A8" s="106">
        <v>1</v>
      </c>
      <c r="B8" s="107" t="s">
        <v>160</v>
      </c>
      <c r="C8" s="108" t="s">
        <v>131</v>
      </c>
      <c r="D8" s="109">
        <v>47608111</v>
      </c>
      <c r="E8" s="108" t="s">
        <v>132</v>
      </c>
      <c r="F8" s="110" t="s">
        <v>71</v>
      </c>
      <c r="G8" s="108" t="s">
        <v>55</v>
      </c>
      <c r="H8" s="109" t="s">
        <v>133</v>
      </c>
      <c r="I8" s="111" t="s">
        <v>73</v>
      </c>
      <c r="J8" s="170">
        <v>5.65</v>
      </c>
      <c r="K8" s="171"/>
      <c r="L8" s="171"/>
      <c r="M8" s="172">
        <f>SUM(J8:L8)</f>
        <v>5.65</v>
      </c>
      <c r="N8" s="112">
        <v>41639</v>
      </c>
    </row>
    <row r="9" spans="1:14" ht="12.75">
      <c r="A9" s="113">
        <v>2</v>
      </c>
      <c r="B9" s="114" t="s">
        <v>161</v>
      </c>
      <c r="C9" s="115" t="s">
        <v>131</v>
      </c>
      <c r="D9" s="102">
        <v>47608111</v>
      </c>
      <c r="E9" s="115" t="s">
        <v>132</v>
      </c>
      <c r="F9" s="116" t="s">
        <v>71</v>
      </c>
      <c r="G9" s="115" t="s">
        <v>55</v>
      </c>
      <c r="H9" s="102" t="s">
        <v>134</v>
      </c>
      <c r="I9" s="103" t="s">
        <v>73</v>
      </c>
      <c r="J9" s="104">
        <v>3.505</v>
      </c>
      <c r="K9" s="102"/>
      <c r="L9" s="102"/>
      <c r="M9" s="144">
        <f aca="true" t="shared" si="0" ref="M9:M64">SUM(J9:L9)</f>
        <v>3.505</v>
      </c>
      <c r="N9" s="117">
        <v>41639</v>
      </c>
    </row>
    <row r="10" spans="1:14" ht="12.75">
      <c r="A10" s="113">
        <v>3</v>
      </c>
      <c r="B10" s="114" t="s">
        <v>155</v>
      </c>
      <c r="C10" s="115" t="s">
        <v>135</v>
      </c>
      <c r="D10" s="102">
        <v>49367463</v>
      </c>
      <c r="E10" s="115" t="s">
        <v>136</v>
      </c>
      <c r="F10" s="116" t="s">
        <v>71</v>
      </c>
      <c r="G10" s="115" t="s">
        <v>55</v>
      </c>
      <c r="H10" s="102" t="s">
        <v>137</v>
      </c>
      <c r="I10" s="103" t="s">
        <v>138</v>
      </c>
      <c r="J10" s="104">
        <v>195.77</v>
      </c>
      <c r="K10" s="102"/>
      <c r="L10" s="102"/>
      <c r="M10" s="173">
        <f t="shared" si="0"/>
        <v>195.77</v>
      </c>
      <c r="N10" s="117" t="s">
        <v>129</v>
      </c>
    </row>
    <row r="11" spans="1:14" ht="12.75">
      <c r="A11" s="113">
        <v>4</v>
      </c>
      <c r="B11" s="114" t="s">
        <v>156</v>
      </c>
      <c r="C11" s="115" t="s">
        <v>135</v>
      </c>
      <c r="D11" s="102">
        <v>49367463</v>
      </c>
      <c r="E11" s="115" t="s">
        <v>139</v>
      </c>
      <c r="F11" s="116" t="s">
        <v>140</v>
      </c>
      <c r="G11" s="115" t="s">
        <v>55</v>
      </c>
      <c r="H11" s="102" t="s">
        <v>141</v>
      </c>
      <c r="I11" s="103" t="s">
        <v>73</v>
      </c>
      <c r="J11" s="104">
        <v>17.53</v>
      </c>
      <c r="K11" s="102"/>
      <c r="L11" s="102"/>
      <c r="M11" s="173">
        <f t="shared" si="0"/>
        <v>17.53</v>
      </c>
      <c r="N11" s="117" t="s">
        <v>129</v>
      </c>
    </row>
    <row r="12" spans="1:14" ht="12.75">
      <c r="A12" s="113">
        <v>5</v>
      </c>
      <c r="B12" s="114" t="s">
        <v>159</v>
      </c>
      <c r="C12" s="115" t="s">
        <v>135</v>
      </c>
      <c r="D12" s="102">
        <v>49367463</v>
      </c>
      <c r="E12" s="115" t="s">
        <v>139</v>
      </c>
      <c r="F12" s="116" t="s">
        <v>71</v>
      </c>
      <c r="G12" s="115" t="s">
        <v>55</v>
      </c>
      <c r="H12" s="102" t="s">
        <v>142</v>
      </c>
      <c r="I12" s="103" t="s">
        <v>73</v>
      </c>
      <c r="J12" s="104">
        <v>1.293</v>
      </c>
      <c r="K12" s="102"/>
      <c r="L12" s="102"/>
      <c r="M12" s="173">
        <f t="shared" si="0"/>
        <v>1.293</v>
      </c>
      <c r="N12" s="118" t="s">
        <v>129</v>
      </c>
    </row>
    <row r="13" spans="1:14" ht="12.75">
      <c r="A13" s="113">
        <v>6</v>
      </c>
      <c r="B13" s="114" t="s">
        <v>157</v>
      </c>
      <c r="C13" s="115" t="s">
        <v>135</v>
      </c>
      <c r="D13" s="102">
        <v>49367463</v>
      </c>
      <c r="E13" s="115" t="s">
        <v>143</v>
      </c>
      <c r="F13" s="116" t="s">
        <v>71</v>
      </c>
      <c r="G13" s="115" t="s">
        <v>55</v>
      </c>
      <c r="H13" s="102" t="s">
        <v>144</v>
      </c>
      <c r="I13" s="103" t="s">
        <v>73</v>
      </c>
      <c r="J13" s="104">
        <v>27.65</v>
      </c>
      <c r="K13" s="102"/>
      <c r="L13" s="102"/>
      <c r="M13" s="173">
        <f t="shared" si="0"/>
        <v>27.65</v>
      </c>
      <c r="N13" s="118" t="s">
        <v>129</v>
      </c>
    </row>
    <row r="14" spans="1:14" ht="12.75">
      <c r="A14" s="113">
        <v>7</v>
      </c>
      <c r="B14" s="114" t="s">
        <v>158</v>
      </c>
      <c r="C14" s="115" t="s">
        <v>135</v>
      </c>
      <c r="D14" s="102">
        <v>49367463</v>
      </c>
      <c r="E14" s="115" t="s">
        <v>143</v>
      </c>
      <c r="F14" s="116" t="s">
        <v>71</v>
      </c>
      <c r="G14" s="115" t="s">
        <v>55</v>
      </c>
      <c r="H14" s="102" t="s">
        <v>145</v>
      </c>
      <c r="I14" s="103" t="s">
        <v>73</v>
      </c>
      <c r="J14" s="104">
        <v>0.158</v>
      </c>
      <c r="K14" s="102"/>
      <c r="L14" s="102"/>
      <c r="M14" s="173">
        <f t="shared" si="0"/>
        <v>0.158</v>
      </c>
      <c r="N14" s="117" t="s">
        <v>129</v>
      </c>
    </row>
    <row r="15" spans="1:14" ht="12.75">
      <c r="A15" s="113">
        <v>8</v>
      </c>
      <c r="B15" s="114" t="s">
        <v>148</v>
      </c>
      <c r="C15" s="115" t="s">
        <v>146</v>
      </c>
      <c r="D15" s="102">
        <v>61386685</v>
      </c>
      <c r="E15" s="115" t="s">
        <v>147</v>
      </c>
      <c r="F15" s="116" t="s">
        <v>140</v>
      </c>
      <c r="G15" s="115" t="s">
        <v>55</v>
      </c>
      <c r="H15" s="102" t="s">
        <v>149</v>
      </c>
      <c r="I15" s="103" t="s">
        <v>138</v>
      </c>
      <c r="J15" s="104">
        <v>273</v>
      </c>
      <c r="K15" s="102"/>
      <c r="L15" s="102"/>
      <c r="M15" s="173">
        <f t="shared" si="0"/>
        <v>273</v>
      </c>
      <c r="N15" s="117" t="s">
        <v>129</v>
      </c>
    </row>
    <row r="16" spans="1:14" ht="12.75">
      <c r="A16" s="113">
        <v>9</v>
      </c>
      <c r="B16" s="114" t="s">
        <v>150</v>
      </c>
      <c r="C16" s="115" t="s">
        <v>146</v>
      </c>
      <c r="D16" s="102">
        <v>61386685</v>
      </c>
      <c r="E16" s="115" t="s">
        <v>151</v>
      </c>
      <c r="F16" s="116" t="s">
        <v>140</v>
      </c>
      <c r="G16" s="115" t="s">
        <v>55</v>
      </c>
      <c r="H16" s="102" t="s">
        <v>152</v>
      </c>
      <c r="I16" s="103" t="s">
        <v>73</v>
      </c>
      <c r="J16" s="104">
        <v>28.3</v>
      </c>
      <c r="K16" s="102"/>
      <c r="L16" s="102"/>
      <c r="M16" s="173">
        <f t="shared" si="0"/>
        <v>28.3</v>
      </c>
      <c r="N16" s="117" t="s">
        <v>129</v>
      </c>
    </row>
    <row r="17" spans="1:14" ht="12.75">
      <c r="A17" s="113">
        <v>10</v>
      </c>
      <c r="B17" s="114" t="s">
        <v>153</v>
      </c>
      <c r="C17" s="115" t="s">
        <v>146</v>
      </c>
      <c r="D17" s="102">
        <v>61386685</v>
      </c>
      <c r="E17" s="115" t="s">
        <v>154</v>
      </c>
      <c r="F17" s="116" t="s">
        <v>140</v>
      </c>
      <c r="G17" s="115" t="s">
        <v>55</v>
      </c>
      <c r="H17" s="102" t="s">
        <v>142</v>
      </c>
      <c r="I17" s="103" t="s">
        <v>76</v>
      </c>
      <c r="J17" s="104"/>
      <c r="K17" s="102">
        <v>3.8</v>
      </c>
      <c r="L17" s="102">
        <v>5.1</v>
      </c>
      <c r="M17" s="173">
        <f t="shared" si="0"/>
        <v>8.899999999999999</v>
      </c>
      <c r="N17" s="117" t="s">
        <v>129</v>
      </c>
    </row>
    <row r="18" spans="1:14" ht="12.75">
      <c r="A18" s="113">
        <v>11</v>
      </c>
      <c r="B18" s="114" t="s">
        <v>162</v>
      </c>
      <c r="C18" s="115" t="s">
        <v>163</v>
      </c>
      <c r="D18" s="102">
        <v>49367609</v>
      </c>
      <c r="E18" s="115" t="s">
        <v>164</v>
      </c>
      <c r="F18" s="116" t="s">
        <v>71</v>
      </c>
      <c r="G18" s="115" t="s">
        <v>55</v>
      </c>
      <c r="H18" s="102" t="s">
        <v>141</v>
      </c>
      <c r="I18" s="103" t="s">
        <v>73</v>
      </c>
      <c r="J18" s="104">
        <v>38.8</v>
      </c>
      <c r="K18" s="102"/>
      <c r="L18" s="102"/>
      <c r="M18" s="173">
        <f t="shared" si="0"/>
        <v>38.8</v>
      </c>
      <c r="N18" s="117">
        <v>41639</v>
      </c>
    </row>
    <row r="19" spans="1:14" ht="12.75">
      <c r="A19" s="113">
        <v>12</v>
      </c>
      <c r="B19" s="114" t="s">
        <v>165</v>
      </c>
      <c r="C19" s="115" t="s">
        <v>163</v>
      </c>
      <c r="D19" s="102">
        <v>49367609</v>
      </c>
      <c r="E19" s="115" t="s">
        <v>164</v>
      </c>
      <c r="F19" s="116" t="s">
        <v>166</v>
      </c>
      <c r="G19" s="115" t="s">
        <v>55</v>
      </c>
      <c r="H19" s="102" t="s">
        <v>133</v>
      </c>
      <c r="I19" s="103" t="s">
        <v>76</v>
      </c>
      <c r="J19" s="104"/>
      <c r="K19" s="102">
        <v>24.9</v>
      </c>
      <c r="L19" s="102">
        <v>8.5</v>
      </c>
      <c r="M19" s="173">
        <f t="shared" si="0"/>
        <v>33.4</v>
      </c>
      <c r="N19" s="117">
        <v>41639</v>
      </c>
    </row>
    <row r="20" spans="1:14" ht="12.75">
      <c r="A20" s="113">
        <v>13</v>
      </c>
      <c r="B20" s="114" t="s">
        <v>167</v>
      </c>
      <c r="C20" s="115" t="s">
        <v>163</v>
      </c>
      <c r="D20" s="102">
        <v>49367609</v>
      </c>
      <c r="E20" s="115" t="s">
        <v>168</v>
      </c>
      <c r="F20" s="116" t="s">
        <v>166</v>
      </c>
      <c r="G20" s="115" t="s">
        <v>55</v>
      </c>
      <c r="H20" s="102" t="s">
        <v>169</v>
      </c>
      <c r="I20" s="103" t="s">
        <v>76</v>
      </c>
      <c r="J20" s="104"/>
      <c r="K20" s="102">
        <v>7.6</v>
      </c>
      <c r="L20" s="102">
        <v>2</v>
      </c>
      <c r="M20" s="173">
        <f t="shared" si="0"/>
        <v>9.6</v>
      </c>
      <c r="N20" s="117">
        <v>41639</v>
      </c>
    </row>
    <row r="21" spans="1:14" ht="12.75">
      <c r="A21" s="113">
        <v>14</v>
      </c>
      <c r="B21" s="114" t="s">
        <v>349</v>
      </c>
      <c r="C21" s="115" t="s">
        <v>170</v>
      </c>
      <c r="D21" s="102">
        <v>61386782</v>
      </c>
      <c r="E21" s="115" t="s">
        <v>171</v>
      </c>
      <c r="F21" s="116" t="s">
        <v>166</v>
      </c>
      <c r="G21" s="115" t="s">
        <v>55</v>
      </c>
      <c r="H21" s="102" t="s">
        <v>144</v>
      </c>
      <c r="I21" s="103" t="s">
        <v>172</v>
      </c>
      <c r="J21" s="104"/>
      <c r="K21" s="102">
        <v>33.04</v>
      </c>
      <c r="L21" s="102">
        <v>18.95</v>
      </c>
      <c r="M21" s="173">
        <f t="shared" si="0"/>
        <v>51.989999999999995</v>
      </c>
      <c r="N21" s="166">
        <v>41639</v>
      </c>
    </row>
    <row r="22" spans="1:14" ht="12.75">
      <c r="A22" s="113">
        <v>15</v>
      </c>
      <c r="B22" s="114" t="s">
        <v>350</v>
      </c>
      <c r="C22" s="115" t="s">
        <v>170</v>
      </c>
      <c r="D22" s="102">
        <v>61386782</v>
      </c>
      <c r="E22" s="115" t="s">
        <v>171</v>
      </c>
      <c r="F22" s="116" t="s">
        <v>71</v>
      </c>
      <c r="G22" s="115" t="s">
        <v>55</v>
      </c>
      <c r="H22" s="102" t="s">
        <v>141</v>
      </c>
      <c r="I22" s="103" t="s">
        <v>172</v>
      </c>
      <c r="J22" s="104"/>
      <c r="K22" s="102">
        <v>67.438</v>
      </c>
      <c r="L22" s="102">
        <v>15.461</v>
      </c>
      <c r="M22" s="173">
        <f t="shared" si="0"/>
        <v>82.899</v>
      </c>
      <c r="N22" s="166">
        <v>41639</v>
      </c>
    </row>
    <row r="23" spans="1:14" ht="12.75">
      <c r="A23" s="113">
        <v>16</v>
      </c>
      <c r="B23" s="114" t="s">
        <v>173</v>
      </c>
      <c r="C23" s="115" t="s">
        <v>176</v>
      </c>
      <c r="D23" s="102">
        <v>61387363</v>
      </c>
      <c r="E23" s="115" t="s">
        <v>174</v>
      </c>
      <c r="F23" s="116" t="s">
        <v>166</v>
      </c>
      <c r="G23" s="115" t="s">
        <v>55</v>
      </c>
      <c r="H23" s="119" t="s">
        <v>175</v>
      </c>
      <c r="I23" s="103" t="s">
        <v>138</v>
      </c>
      <c r="J23" s="104">
        <v>185.323</v>
      </c>
      <c r="K23" s="102"/>
      <c r="L23" s="102"/>
      <c r="M23" s="173">
        <f t="shared" si="0"/>
        <v>185.323</v>
      </c>
      <c r="N23" s="166">
        <v>41851</v>
      </c>
    </row>
    <row r="24" spans="1:14" ht="12.75">
      <c r="A24" s="113">
        <v>17</v>
      </c>
      <c r="B24" s="114" t="s">
        <v>177</v>
      </c>
      <c r="C24" s="115" t="s">
        <v>178</v>
      </c>
      <c r="D24" s="102">
        <v>60437073</v>
      </c>
      <c r="E24" s="115" t="s">
        <v>179</v>
      </c>
      <c r="F24" s="116" t="s">
        <v>71</v>
      </c>
      <c r="G24" s="115" t="s">
        <v>55</v>
      </c>
      <c r="H24" s="102" t="s">
        <v>180</v>
      </c>
      <c r="I24" s="103" t="s">
        <v>73</v>
      </c>
      <c r="J24" s="104">
        <v>29.094</v>
      </c>
      <c r="K24" s="102"/>
      <c r="L24" s="102"/>
      <c r="M24" s="173">
        <f t="shared" si="0"/>
        <v>29.094</v>
      </c>
      <c r="N24" s="166">
        <v>41851</v>
      </c>
    </row>
    <row r="25" spans="1:14" ht="12.75">
      <c r="A25" s="113">
        <v>18</v>
      </c>
      <c r="B25" s="114" t="s">
        <v>181</v>
      </c>
      <c r="C25" s="115" t="s">
        <v>178</v>
      </c>
      <c r="D25" s="102">
        <v>60437073</v>
      </c>
      <c r="E25" s="115" t="s">
        <v>179</v>
      </c>
      <c r="F25" s="116" t="s">
        <v>140</v>
      </c>
      <c r="G25" s="115" t="s">
        <v>55</v>
      </c>
      <c r="H25" s="102" t="s">
        <v>142</v>
      </c>
      <c r="I25" s="103" t="s">
        <v>73</v>
      </c>
      <c r="J25" s="104">
        <v>2.467</v>
      </c>
      <c r="K25" s="102"/>
      <c r="L25" s="102"/>
      <c r="M25" s="173">
        <f t="shared" si="0"/>
        <v>2.467</v>
      </c>
      <c r="N25" s="166">
        <v>41851</v>
      </c>
    </row>
    <row r="26" spans="1:14" ht="12.75">
      <c r="A26" s="113">
        <v>19</v>
      </c>
      <c r="B26" s="114" t="s">
        <v>182</v>
      </c>
      <c r="C26" s="115" t="s">
        <v>178</v>
      </c>
      <c r="D26" s="102">
        <v>60437073</v>
      </c>
      <c r="E26" s="115" t="s">
        <v>183</v>
      </c>
      <c r="F26" s="116" t="s">
        <v>71</v>
      </c>
      <c r="G26" s="115" t="s">
        <v>55</v>
      </c>
      <c r="H26" s="102" t="s">
        <v>134</v>
      </c>
      <c r="I26" s="103" t="s">
        <v>73</v>
      </c>
      <c r="J26" s="104">
        <v>11.623</v>
      </c>
      <c r="K26" s="102"/>
      <c r="L26" s="102"/>
      <c r="M26" s="173">
        <f t="shared" si="0"/>
        <v>11.623</v>
      </c>
      <c r="N26" s="166">
        <v>41851</v>
      </c>
    </row>
    <row r="27" spans="1:14" ht="12.75">
      <c r="A27" s="113">
        <v>20</v>
      </c>
      <c r="B27" s="114" t="s">
        <v>184</v>
      </c>
      <c r="C27" s="115" t="s">
        <v>178</v>
      </c>
      <c r="D27" s="102">
        <v>60437073</v>
      </c>
      <c r="E27" s="115" t="s">
        <v>185</v>
      </c>
      <c r="F27" s="116" t="s">
        <v>140</v>
      </c>
      <c r="G27" s="115" t="s">
        <v>55</v>
      </c>
      <c r="H27" s="102" t="s">
        <v>186</v>
      </c>
      <c r="I27" s="103" t="s">
        <v>138</v>
      </c>
      <c r="J27" s="104">
        <v>43.626</v>
      </c>
      <c r="K27" s="102"/>
      <c r="L27" s="102"/>
      <c r="M27" s="173">
        <f t="shared" si="0"/>
        <v>43.626</v>
      </c>
      <c r="N27" s="166">
        <v>41851</v>
      </c>
    </row>
    <row r="28" spans="1:14" ht="12.75">
      <c r="A28" s="113">
        <v>21</v>
      </c>
      <c r="B28" s="114" t="s">
        <v>187</v>
      </c>
      <c r="C28" s="115" t="s">
        <v>178</v>
      </c>
      <c r="D28" s="102">
        <v>60437073</v>
      </c>
      <c r="E28" s="115" t="s">
        <v>188</v>
      </c>
      <c r="F28" s="116" t="s">
        <v>166</v>
      </c>
      <c r="G28" s="115" t="s">
        <v>55</v>
      </c>
      <c r="H28" s="102" t="s">
        <v>189</v>
      </c>
      <c r="I28" s="103" t="s">
        <v>76</v>
      </c>
      <c r="J28" s="104"/>
      <c r="K28" s="102">
        <v>8.397</v>
      </c>
      <c r="L28" s="102">
        <v>3.302</v>
      </c>
      <c r="M28" s="173">
        <f t="shared" si="0"/>
        <v>11.699</v>
      </c>
      <c r="N28" s="166">
        <v>41851</v>
      </c>
    </row>
    <row r="29" spans="1:14" ht="12.75">
      <c r="A29" s="113">
        <v>22</v>
      </c>
      <c r="B29" s="114" t="s">
        <v>353</v>
      </c>
      <c r="C29" s="115" t="s">
        <v>190</v>
      </c>
      <c r="D29" s="102">
        <v>60437189</v>
      </c>
      <c r="E29" s="115" t="s">
        <v>191</v>
      </c>
      <c r="F29" s="116" t="s">
        <v>233</v>
      </c>
      <c r="G29" s="115" t="s">
        <v>55</v>
      </c>
      <c r="H29" s="102" t="s">
        <v>175</v>
      </c>
      <c r="I29" s="103" t="s">
        <v>172</v>
      </c>
      <c r="J29" s="104"/>
      <c r="K29" s="102">
        <v>99.968</v>
      </c>
      <c r="L29" s="102">
        <v>32.01</v>
      </c>
      <c r="M29" s="173">
        <f t="shared" si="0"/>
        <v>131.978</v>
      </c>
      <c r="N29" s="166" t="s">
        <v>129</v>
      </c>
    </row>
    <row r="30" spans="1:15" ht="12.75">
      <c r="A30" s="113">
        <v>23</v>
      </c>
      <c r="B30" s="114" t="s">
        <v>343</v>
      </c>
      <c r="C30" s="115" t="s">
        <v>192</v>
      </c>
      <c r="D30" s="102">
        <v>61388254</v>
      </c>
      <c r="E30" s="115" t="s">
        <v>193</v>
      </c>
      <c r="F30" s="116" t="s">
        <v>232</v>
      </c>
      <c r="G30" s="115" t="s">
        <v>55</v>
      </c>
      <c r="H30" s="102" t="s">
        <v>152</v>
      </c>
      <c r="I30" s="103" t="s">
        <v>76</v>
      </c>
      <c r="J30" s="104"/>
      <c r="K30" s="102">
        <v>8.198</v>
      </c>
      <c r="L30" s="102">
        <v>2.836</v>
      </c>
      <c r="M30" s="173">
        <f t="shared" si="0"/>
        <v>11.034</v>
      </c>
      <c r="N30" s="166" t="s">
        <v>129</v>
      </c>
      <c r="O30" s="120"/>
    </row>
    <row r="31" spans="1:14" ht="12.75">
      <c r="A31" s="113">
        <v>24</v>
      </c>
      <c r="B31" s="114" t="s">
        <v>344</v>
      </c>
      <c r="C31" s="115" t="s">
        <v>192</v>
      </c>
      <c r="D31" s="102">
        <v>61388254</v>
      </c>
      <c r="E31" s="115" t="s">
        <v>193</v>
      </c>
      <c r="F31" s="116" t="s">
        <v>232</v>
      </c>
      <c r="G31" s="115" t="s">
        <v>55</v>
      </c>
      <c r="H31" s="102" t="s">
        <v>175</v>
      </c>
      <c r="I31" s="103" t="s">
        <v>73</v>
      </c>
      <c r="J31" s="104">
        <v>69.659</v>
      </c>
      <c r="K31" s="102"/>
      <c r="L31" s="102"/>
      <c r="M31" s="173">
        <f t="shared" si="0"/>
        <v>69.659</v>
      </c>
      <c r="N31" s="166" t="s">
        <v>129</v>
      </c>
    </row>
    <row r="32" spans="1:14" ht="12.75">
      <c r="A32" s="113">
        <v>25</v>
      </c>
      <c r="B32" s="114" t="s">
        <v>345</v>
      </c>
      <c r="C32" s="115" t="s">
        <v>192</v>
      </c>
      <c r="D32" s="102">
        <v>61388254</v>
      </c>
      <c r="E32" s="115" t="s">
        <v>193</v>
      </c>
      <c r="F32" s="116" t="s">
        <v>232</v>
      </c>
      <c r="G32" s="115" t="s">
        <v>55</v>
      </c>
      <c r="H32" s="102" t="s">
        <v>141</v>
      </c>
      <c r="I32" s="103" t="s">
        <v>76</v>
      </c>
      <c r="J32" s="104"/>
      <c r="K32" s="102">
        <v>66.401</v>
      </c>
      <c r="L32" s="102">
        <v>23.228</v>
      </c>
      <c r="M32" s="173">
        <f t="shared" si="0"/>
        <v>89.62899999999999</v>
      </c>
      <c r="N32" s="166" t="s">
        <v>129</v>
      </c>
    </row>
    <row r="33" spans="1:14" ht="12.75">
      <c r="A33" s="113">
        <v>26</v>
      </c>
      <c r="B33" s="114" t="s">
        <v>409</v>
      </c>
      <c r="C33" s="115" t="s">
        <v>194</v>
      </c>
      <c r="D33" s="102">
        <v>60437197</v>
      </c>
      <c r="E33" s="115" t="s">
        <v>195</v>
      </c>
      <c r="F33" s="116" t="s">
        <v>232</v>
      </c>
      <c r="G33" s="115" t="s">
        <v>55</v>
      </c>
      <c r="H33" s="102" t="s">
        <v>175</v>
      </c>
      <c r="I33" s="103" t="s">
        <v>73</v>
      </c>
      <c r="J33" s="121">
        <v>75.593</v>
      </c>
      <c r="K33" s="102"/>
      <c r="L33" s="102"/>
      <c r="M33" s="173">
        <f t="shared" si="0"/>
        <v>75.593</v>
      </c>
      <c r="N33" s="166" t="s">
        <v>129</v>
      </c>
    </row>
    <row r="34" spans="1:14" ht="12.75">
      <c r="A34" s="113">
        <v>27</v>
      </c>
      <c r="B34" s="114" t="s">
        <v>410</v>
      </c>
      <c r="C34" s="115" t="s">
        <v>194</v>
      </c>
      <c r="D34" s="102">
        <v>60437197</v>
      </c>
      <c r="E34" s="115" t="s">
        <v>195</v>
      </c>
      <c r="F34" s="116" t="s">
        <v>232</v>
      </c>
      <c r="G34" s="115" t="s">
        <v>55</v>
      </c>
      <c r="H34" s="102" t="s">
        <v>196</v>
      </c>
      <c r="I34" s="103" t="s">
        <v>73</v>
      </c>
      <c r="J34" s="104">
        <v>0.163</v>
      </c>
      <c r="K34" s="102"/>
      <c r="L34" s="102"/>
      <c r="M34" s="173">
        <f t="shared" si="0"/>
        <v>0.163</v>
      </c>
      <c r="N34" s="166" t="s">
        <v>129</v>
      </c>
    </row>
    <row r="35" spans="1:14" ht="12.75">
      <c r="A35" s="113">
        <v>28</v>
      </c>
      <c r="B35" s="114" t="s">
        <v>197</v>
      </c>
      <c r="C35" s="115" t="s">
        <v>198</v>
      </c>
      <c r="D35" s="102">
        <v>63832267</v>
      </c>
      <c r="E35" s="115" t="s">
        <v>292</v>
      </c>
      <c r="F35" s="116" t="s">
        <v>71</v>
      </c>
      <c r="G35" s="115" t="s">
        <v>55</v>
      </c>
      <c r="H35" s="102" t="s">
        <v>175</v>
      </c>
      <c r="I35" s="103" t="s">
        <v>73</v>
      </c>
      <c r="J35" s="153"/>
      <c r="K35" s="102"/>
      <c r="L35" s="102"/>
      <c r="M35" s="173">
        <f t="shared" si="0"/>
        <v>0</v>
      </c>
      <c r="N35" s="166">
        <v>41639</v>
      </c>
    </row>
    <row r="36" spans="1:14" ht="12.75">
      <c r="A36" s="113">
        <v>29</v>
      </c>
      <c r="B36" s="114" t="s">
        <v>199</v>
      </c>
      <c r="C36" s="115" t="s">
        <v>200</v>
      </c>
      <c r="D36" s="102">
        <v>63109701</v>
      </c>
      <c r="E36" s="115" t="s">
        <v>201</v>
      </c>
      <c r="F36" s="116" t="s">
        <v>166</v>
      </c>
      <c r="G36" s="115" t="s">
        <v>55</v>
      </c>
      <c r="H36" s="102" t="s">
        <v>142</v>
      </c>
      <c r="I36" s="103" t="s">
        <v>73</v>
      </c>
      <c r="J36" s="104">
        <v>6.532</v>
      </c>
      <c r="K36" s="102"/>
      <c r="L36" s="102"/>
      <c r="M36" s="173">
        <f t="shared" si="0"/>
        <v>6.532</v>
      </c>
      <c r="N36" s="166">
        <v>41639</v>
      </c>
    </row>
    <row r="37" spans="1:14" ht="12.75">
      <c r="A37" s="113">
        <v>30</v>
      </c>
      <c r="B37" s="114" t="s">
        <v>202</v>
      </c>
      <c r="C37" s="115" t="s">
        <v>200</v>
      </c>
      <c r="D37" s="102">
        <v>63109701</v>
      </c>
      <c r="E37" s="115" t="s">
        <v>201</v>
      </c>
      <c r="F37" s="116" t="s">
        <v>166</v>
      </c>
      <c r="G37" s="115" t="s">
        <v>55</v>
      </c>
      <c r="H37" s="102" t="s">
        <v>141</v>
      </c>
      <c r="I37" s="103" t="s">
        <v>73</v>
      </c>
      <c r="J37" s="153"/>
      <c r="K37" s="102"/>
      <c r="L37" s="102"/>
      <c r="M37" s="173">
        <f t="shared" si="0"/>
        <v>0</v>
      </c>
      <c r="N37" s="166">
        <v>41639</v>
      </c>
    </row>
    <row r="38" spans="1:14" ht="12.75">
      <c r="A38" s="113">
        <v>31</v>
      </c>
      <c r="B38" s="114" t="s">
        <v>203</v>
      </c>
      <c r="C38" s="115" t="s">
        <v>207</v>
      </c>
      <c r="D38" s="102">
        <v>63832291</v>
      </c>
      <c r="E38" s="115" t="s">
        <v>204</v>
      </c>
      <c r="F38" s="116" t="s">
        <v>71</v>
      </c>
      <c r="G38" s="115" t="s">
        <v>55</v>
      </c>
      <c r="H38" s="102" t="s">
        <v>141</v>
      </c>
      <c r="I38" s="103" t="s">
        <v>73</v>
      </c>
      <c r="J38" s="153"/>
      <c r="K38" s="102"/>
      <c r="L38" s="102"/>
      <c r="M38" s="173">
        <f t="shared" si="0"/>
        <v>0</v>
      </c>
      <c r="N38" s="166">
        <v>41639</v>
      </c>
    </row>
    <row r="39" spans="1:14" ht="12.75">
      <c r="A39" s="113">
        <v>32</v>
      </c>
      <c r="B39" s="114" t="s">
        <v>205</v>
      </c>
      <c r="C39" s="115" t="s">
        <v>206</v>
      </c>
      <c r="D39" s="102">
        <v>63109735</v>
      </c>
      <c r="E39" s="115" t="s">
        <v>208</v>
      </c>
      <c r="F39" s="116" t="s">
        <v>71</v>
      </c>
      <c r="G39" s="115" t="s">
        <v>55</v>
      </c>
      <c r="H39" s="102" t="s">
        <v>144</v>
      </c>
      <c r="I39" s="103" t="s">
        <v>76</v>
      </c>
      <c r="J39" s="104"/>
      <c r="K39" s="102">
        <v>7.548</v>
      </c>
      <c r="L39" s="102">
        <v>2.439</v>
      </c>
      <c r="M39" s="173">
        <f t="shared" si="0"/>
        <v>9.987</v>
      </c>
      <c r="N39" s="166" t="s">
        <v>129</v>
      </c>
    </row>
    <row r="40" spans="1:14" ht="12.75">
      <c r="A40" s="113">
        <v>33</v>
      </c>
      <c r="B40" s="114" t="s">
        <v>209</v>
      </c>
      <c r="C40" s="115" t="s">
        <v>206</v>
      </c>
      <c r="D40" s="102">
        <v>63109735</v>
      </c>
      <c r="E40" s="115" t="s">
        <v>208</v>
      </c>
      <c r="F40" s="116" t="s">
        <v>71</v>
      </c>
      <c r="G40" s="115" t="s">
        <v>55</v>
      </c>
      <c r="H40" s="102" t="s">
        <v>210</v>
      </c>
      <c r="I40" s="103" t="s">
        <v>73</v>
      </c>
      <c r="J40" s="104">
        <v>0.519</v>
      </c>
      <c r="K40" s="102"/>
      <c r="L40" s="102"/>
      <c r="M40" s="173">
        <f t="shared" si="0"/>
        <v>0.519</v>
      </c>
      <c r="N40" s="166" t="s">
        <v>129</v>
      </c>
    </row>
    <row r="41" spans="1:14" ht="12.75">
      <c r="A41" s="113">
        <v>34</v>
      </c>
      <c r="B41" s="114" t="s">
        <v>211</v>
      </c>
      <c r="C41" s="115" t="s">
        <v>206</v>
      </c>
      <c r="D41" s="102">
        <v>63109735</v>
      </c>
      <c r="E41" s="115" t="s">
        <v>208</v>
      </c>
      <c r="F41" s="116" t="s">
        <v>71</v>
      </c>
      <c r="G41" s="115" t="s">
        <v>55</v>
      </c>
      <c r="H41" s="102" t="s">
        <v>212</v>
      </c>
      <c r="I41" s="103" t="s">
        <v>73</v>
      </c>
      <c r="J41" s="104">
        <v>1.198</v>
      </c>
      <c r="K41" s="102"/>
      <c r="L41" s="102"/>
      <c r="M41" s="173">
        <f t="shared" si="0"/>
        <v>1.198</v>
      </c>
      <c r="N41" s="166" t="s">
        <v>129</v>
      </c>
    </row>
    <row r="42" spans="1:14" ht="12.75">
      <c r="A42" s="113">
        <v>35</v>
      </c>
      <c r="B42" s="114" t="s">
        <v>213</v>
      </c>
      <c r="C42" s="115" t="s">
        <v>206</v>
      </c>
      <c r="D42" s="102">
        <v>63109735</v>
      </c>
      <c r="E42" s="115" t="s">
        <v>208</v>
      </c>
      <c r="F42" s="116" t="s">
        <v>71</v>
      </c>
      <c r="G42" s="115" t="s">
        <v>55</v>
      </c>
      <c r="H42" s="102" t="s">
        <v>210</v>
      </c>
      <c r="I42" s="103" t="s">
        <v>73</v>
      </c>
      <c r="J42" s="104">
        <v>0</v>
      </c>
      <c r="K42" s="102"/>
      <c r="L42" s="102"/>
      <c r="M42" s="173">
        <f t="shared" si="0"/>
        <v>0</v>
      </c>
      <c r="N42" s="166" t="s">
        <v>129</v>
      </c>
    </row>
    <row r="43" spans="1:14" s="189" customFormat="1" ht="12.75">
      <c r="A43" s="184">
        <v>36</v>
      </c>
      <c r="B43" s="185" t="s">
        <v>412</v>
      </c>
      <c r="C43" s="127" t="s">
        <v>214</v>
      </c>
      <c r="D43" s="122">
        <v>63109719</v>
      </c>
      <c r="E43" s="127" t="s">
        <v>413</v>
      </c>
      <c r="F43" s="186" t="s">
        <v>166</v>
      </c>
      <c r="G43" s="127" t="s">
        <v>55</v>
      </c>
      <c r="H43" s="122" t="s">
        <v>175</v>
      </c>
      <c r="I43" s="123" t="s">
        <v>73</v>
      </c>
      <c r="J43" s="153">
        <v>16.971</v>
      </c>
      <c r="K43" s="122"/>
      <c r="L43" s="122"/>
      <c r="M43" s="187">
        <f t="shared" si="0"/>
        <v>16.971</v>
      </c>
      <c r="N43" s="188" t="s">
        <v>129</v>
      </c>
    </row>
    <row r="44" spans="1:14" ht="12.75">
      <c r="A44" s="113">
        <v>37</v>
      </c>
      <c r="B44" s="114" t="s">
        <v>411</v>
      </c>
      <c r="C44" s="115" t="s">
        <v>214</v>
      </c>
      <c r="D44" s="102">
        <v>63109719</v>
      </c>
      <c r="E44" s="115" t="s">
        <v>215</v>
      </c>
      <c r="F44" s="116" t="s">
        <v>71</v>
      </c>
      <c r="G44" s="115" t="s">
        <v>55</v>
      </c>
      <c r="H44" s="102" t="s">
        <v>144</v>
      </c>
      <c r="I44" s="103" t="s">
        <v>73</v>
      </c>
      <c r="J44" s="104">
        <v>18.318</v>
      </c>
      <c r="K44" s="102"/>
      <c r="L44" s="102"/>
      <c r="M44" s="173">
        <f t="shared" si="0"/>
        <v>18.318</v>
      </c>
      <c r="N44" s="166" t="s">
        <v>129</v>
      </c>
    </row>
    <row r="45" spans="1:14" ht="12.75">
      <c r="A45" s="113">
        <v>38</v>
      </c>
      <c r="B45" s="114" t="s">
        <v>216</v>
      </c>
      <c r="C45" s="115" t="s">
        <v>217</v>
      </c>
      <c r="D45" s="102">
        <v>63832305</v>
      </c>
      <c r="E45" s="115" t="s">
        <v>218</v>
      </c>
      <c r="F45" s="116" t="s">
        <v>71</v>
      </c>
      <c r="G45" s="115" t="s">
        <v>55</v>
      </c>
      <c r="H45" s="102" t="s">
        <v>144</v>
      </c>
      <c r="I45" s="103" t="s">
        <v>73</v>
      </c>
      <c r="J45" s="104">
        <v>17.429</v>
      </c>
      <c r="K45" s="102"/>
      <c r="L45" s="102"/>
      <c r="M45" s="173">
        <f t="shared" si="0"/>
        <v>17.429</v>
      </c>
      <c r="N45" s="166">
        <v>41639</v>
      </c>
    </row>
    <row r="46" spans="1:14" ht="12.75">
      <c r="A46" s="113">
        <v>39</v>
      </c>
      <c r="B46" s="114" t="s">
        <v>219</v>
      </c>
      <c r="C46" s="115" t="s">
        <v>220</v>
      </c>
      <c r="D46" s="102">
        <v>63832313</v>
      </c>
      <c r="E46" s="115" t="s">
        <v>221</v>
      </c>
      <c r="F46" s="116" t="s">
        <v>71</v>
      </c>
      <c r="G46" s="115" t="s">
        <v>55</v>
      </c>
      <c r="H46" s="102" t="s">
        <v>152</v>
      </c>
      <c r="I46" s="103" t="s">
        <v>73</v>
      </c>
      <c r="J46" s="104">
        <v>23.602</v>
      </c>
      <c r="K46" s="102"/>
      <c r="L46" s="102"/>
      <c r="M46" s="173">
        <f t="shared" si="0"/>
        <v>23.602</v>
      </c>
      <c r="N46" s="166">
        <v>41639</v>
      </c>
    </row>
    <row r="47" spans="1:14" ht="12.75">
      <c r="A47" s="113">
        <v>40</v>
      </c>
      <c r="B47" s="114" t="s">
        <v>346</v>
      </c>
      <c r="C47" s="115" t="s">
        <v>222</v>
      </c>
      <c r="D47" s="102">
        <v>63832275</v>
      </c>
      <c r="E47" s="115" t="s">
        <v>223</v>
      </c>
      <c r="F47" s="116" t="s">
        <v>71</v>
      </c>
      <c r="G47" s="115" t="s">
        <v>55</v>
      </c>
      <c r="H47" s="102" t="s">
        <v>180</v>
      </c>
      <c r="I47" s="103" t="s">
        <v>73</v>
      </c>
      <c r="J47" s="104">
        <v>28.092</v>
      </c>
      <c r="K47" s="102"/>
      <c r="L47" s="102"/>
      <c r="M47" s="173">
        <f t="shared" si="0"/>
        <v>28.092</v>
      </c>
      <c r="N47" s="166">
        <v>41639</v>
      </c>
    </row>
    <row r="48" spans="1:14" ht="12.75">
      <c r="A48" s="113">
        <v>41</v>
      </c>
      <c r="B48" s="114" t="s">
        <v>347</v>
      </c>
      <c r="C48" s="115" t="s">
        <v>222</v>
      </c>
      <c r="D48" s="102">
        <v>63832275</v>
      </c>
      <c r="E48" s="115" t="s">
        <v>224</v>
      </c>
      <c r="F48" s="116" t="s">
        <v>71</v>
      </c>
      <c r="G48" s="115" t="s">
        <v>55</v>
      </c>
      <c r="H48" s="102" t="s">
        <v>142</v>
      </c>
      <c r="I48" s="103" t="s">
        <v>76</v>
      </c>
      <c r="J48" s="104"/>
      <c r="K48" s="102">
        <v>2.06</v>
      </c>
      <c r="L48" s="102">
        <v>0.424</v>
      </c>
      <c r="M48" s="173">
        <f t="shared" si="0"/>
        <v>2.484</v>
      </c>
      <c r="N48" s="166">
        <v>41639</v>
      </c>
    </row>
    <row r="49" spans="1:14" ht="12.75">
      <c r="A49" s="113">
        <v>42</v>
      </c>
      <c r="B49" s="114" t="s">
        <v>348</v>
      </c>
      <c r="C49" s="115" t="s">
        <v>222</v>
      </c>
      <c r="D49" s="102">
        <v>63832275</v>
      </c>
      <c r="E49" s="115" t="s">
        <v>225</v>
      </c>
      <c r="F49" s="116" t="s">
        <v>71</v>
      </c>
      <c r="G49" s="115" t="s">
        <v>55</v>
      </c>
      <c r="H49" s="102" t="s">
        <v>226</v>
      </c>
      <c r="I49" s="103" t="s">
        <v>76</v>
      </c>
      <c r="J49" s="104"/>
      <c r="K49" s="102">
        <v>0.02</v>
      </c>
      <c r="L49" s="102">
        <v>0.414</v>
      </c>
      <c r="M49" s="173">
        <f t="shared" si="0"/>
        <v>0.434</v>
      </c>
      <c r="N49" s="166">
        <v>41639</v>
      </c>
    </row>
    <row r="50" spans="1:14" ht="12.75">
      <c r="A50" s="113">
        <v>43</v>
      </c>
      <c r="B50" s="114" t="s">
        <v>408</v>
      </c>
      <c r="C50" s="115" t="s">
        <v>227</v>
      </c>
      <c r="D50" s="102">
        <v>63832259</v>
      </c>
      <c r="E50" s="115" t="s">
        <v>228</v>
      </c>
      <c r="F50" s="116" t="s">
        <v>166</v>
      </c>
      <c r="G50" s="115" t="s">
        <v>55</v>
      </c>
      <c r="H50" s="102" t="s">
        <v>229</v>
      </c>
      <c r="I50" s="103" t="s">
        <v>73</v>
      </c>
      <c r="J50" s="104">
        <v>16.59</v>
      </c>
      <c r="K50" s="102"/>
      <c r="L50" s="102"/>
      <c r="M50" s="173">
        <f t="shared" si="0"/>
        <v>16.59</v>
      </c>
      <c r="N50" s="166" t="s">
        <v>129</v>
      </c>
    </row>
    <row r="51" spans="1:14" ht="12.75">
      <c r="A51" s="113">
        <v>44</v>
      </c>
      <c r="B51" s="114" t="s">
        <v>352</v>
      </c>
      <c r="C51" s="115" t="s">
        <v>230</v>
      </c>
      <c r="D51" s="102">
        <v>63109727</v>
      </c>
      <c r="E51" s="115" t="s">
        <v>231</v>
      </c>
      <c r="F51" s="116" t="s">
        <v>232</v>
      </c>
      <c r="G51" s="115" t="s">
        <v>55</v>
      </c>
      <c r="H51" s="102" t="s">
        <v>144</v>
      </c>
      <c r="I51" s="103" t="s">
        <v>76</v>
      </c>
      <c r="J51" s="104"/>
      <c r="K51" s="102">
        <v>10.916</v>
      </c>
      <c r="L51" s="102">
        <v>4.061</v>
      </c>
      <c r="M51" s="173">
        <f t="shared" si="0"/>
        <v>14.977</v>
      </c>
      <c r="N51" s="166">
        <v>41639</v>
      </c>
    </row>
    <row r="52" spans="1:14" ht="12.75">
      <c r="A52" s="113">
        <v>45</v>
      </c>
      <c r="B52" s="114" t="s">
        <v>351</v>
      </c>
      <c r="C52" s="115" t="s">
        <v>230</v>
      </c>
      <c r="D52" s="102">
        <v>63109727</v>
      </c>
      <c r="E52" s="115" t="s">
        <v>234</v>
      </c>
      <c r="F52" s="116" t="s">
        <v>232</v>
      </c>
      <c r="G52" s="115" t="s">
        <v>55</v>
      </c>
      <c r="H52" s="102" t="s">
        <v>144</v>
      </c>
      <c r="I52" s="103" t="s">
        <v>76</v>
      </c>
      <c r="J52" s="104"/>
      <c r="K52" s="102">
        <v>5.018</v>
      </c>
      <c r="L52" s="102">
        <v>1.865</v>
      </c>
      <c r="M52" s="173">
        <f t="shared" si="0"/>
        <v>6.883</v>
      </c>
      <c r="N52" s="166">
        <v>41639</v>
      </c>
    </row>
    <row r="53" spans="1:14" ht="12.75">
      <c r="A53" s="113">
        <v>46</v>
      </c>
      <c r="B53" s="114" t="s">
        <v>235</v>
      </c>
      <c r="C53" s="115" t="s">
        <v>236</v>
      </c>
      <c r="D53" s="102">
        <v>70882169</v>
      </c>
      <c r="E53" s="115" t="s">
        <v>237</v>
      </c>
      <c r="F53" s="116" t="s">
        <v>232</v>
      </c>
      <c r="G53" s="115" t="s">
        <v>55</v>
      </c>
      <c r="H53" s="102" t="s">
        <v>152</v>
      </c>
      <c r="I53" s="103" t="s">
        <v>73</v>
      </c>
      <c r="J53" s="104">
        <v>73.716</v>
      </c>
      <c r="K53" s="102"/>
      <c r="L53" s="102"/>
      <c r="M53" s="173">
        <f t="shared" si="0"/>
        <v>73.716</v>
      </c>
      <c r="N53" s="166">
        <v>41639</v>
      </c>
    </row>
    <row r="54" spans="1:14" ht="12.75">
      <c r="A54" s="113">
        <v>47</v>
      </c>
      <c r="B54" s="114" t="s">
        <v>238</v>
      </c>
      <c r="C54" s="115" t="s">
        <v>236</v>
      </c>
      <c r="D54" s="102">
        <v>70882169</v>
      </c>
      <c r="E54" s="115" t="s">
        <v>89</v>
      </c>
      <c r="F54" s="116" t="s">
        <v>71</v>
      </c>
      <c r="G54" s="115" t="s">
        <v>55</v>
      </c>
      <c r="H54" s="102" t="s">
        <v>141</v>
      </c>
      <c r="I54" s="103" t="s">
        <v>73</v>
      </c>
      <c r="J54" s="104">
        <v>15.399</v>
      </c>
      <c r="K54" s="102"/>
      <c r="L54" s="102"/>
      <c r="M54" s="173">
        <f t="shared" si="0"/>
        <v>15.399</v>
      </c>
      <c r="N54" s="166">
        <v>41639</v>
      </c>
    </row>
    <row r="55" spans="1:14" ht="12.75">
      <c r="A55" s="113">
        <v>48</v>
      </c>
      <c r="B55" s="114" t="s">
        <v>239</v>
      </c>
      <c r="C55" s="115" t="s">
        <v>236</v>
      </c>
      <c r="D55" s="102">
        <v>70882169</v>
      </c>
      <c r="E55" s="115" t="s">
        <v>224</v>
      </c>
      <c r="F55" s="116" t="s">
        <v>71</v>
      </c>
      <c r="G55" s="115" t="s">
        <v>55</v>
      </c>
      <c r="H55" s="102" t="s">
        <v>142</v>
      </c>
      <c r="I55" s="103" t="s">
        <v>73</v>
      </c>
      <c r="J55" s="104">
        <v>0.6</v>
      </c>
      <c r="K55" s="102"/>
      <c r="L55" s="102"/>
      <c r="M55" s="173">
        <f t="shared" si="0"/>
        <v>0.6</v>
      </c>
      <c r="N55" s="166">
        <v>41639</v>
      </c>
    </row>
    <row r="56" spans="1:14" ht="12.75">
      <c r="A56" s="113">
        <v>49</v>
      </c>
      <c r="B56" s="114" t="s">
        <v>240</v>
      </c>
      <c r="C56" s="115" t="s">
        <v>236</v>
      </c>
      <c r="D56" s="102">
        <v>70882169</v>
      </c>
      <c r="E56" s="115" t="s">
        <v>241</v>
      </c>
      <c r="F56" s="116" t="s">
        <v>232</v>
      </c>
      <c r="G56" s="115" t="s">
        <v>55</v>
      </c>
      <c r="H56" s="102" t="s">
        <v>210</v>
      </c>
      <c r="I56" s="103" t="s">
        <v>73</v>
      </c>
      <c r="J56" s="104">
        <v>0.482</v>
      </c>
      <c r="K56" s="102"/>
      <c r="L56" s="102"/>
      <c r="M56" s="173">
        <f t="shared" si="0"/>
        <v>0.482</v>
      </c>
      <c r="N56" s="166">
        <v>41639</v>
      </c>
    </row>
    <row r="57" spans="1:14" ht="12.75">
      <c r="A57" s="113">
        <v>50</v>
      </c>
      <c r="B57" s="114" t="s">
        <v>242</v>
      </c>
      <c r="C57" s="115" t="s">
        <v>236</v>
      </c>
      <c r="D57" s="102">
        <v>70882169</v>
      </c>
      <c r="E57" s="115" t="s">
        <v>241</v>
      </c>
      <c r="F57" s="116" t="s">
        <v>232</v>
      </c>
      <c r="G57" s="115" t="s">
        <v>55</v>
      </c>
      <c r="H57" s="102" t="s">
        <v>210</v>
      </c>
      <c r="I57" s="103" t="s">
        <v>85</v>
      </c>
      <c r="J57" s="104">
        <v>1.43</v>
      </c>
      <c r="K57" s="102"/>
      <c r="L57" s="102"/>
      <c r="M57" s="173">
        <f t="shared" si="0"/>
        <v>1.43</v>
      </c>
      <c r="N57" s="166">
        <v>41639</v>
      </c>
    </row>
    <row r="58" spans="1:14" ht="12.75">
      <c r="A58" s="113">
        <v>51</v>
      </c>
      <c r="B58" s="114" t="s">
        <v>246</v>
      </c>
      <c r="C58" s="115" t="s">
        <v>236</v>
      </c>
      <c r="D58" s="102">
        <v>70882169</v>
      </c>
      <c r="E58" s="115" t="s">
        <v>241</v>
      </c>
      <c r="F58" s="116" t="s">
        <v>233</v>
      </c>
      <c r="G58" s="115" t="s">
        <v>55</v>
      </c>
      <c r="H58" s="102" t="s">
        <v>210</v>
      </c>
      <c r="I58" s="103" t="s">
        <v>73</v>
      </c>
      <c r="J58" s="104">
        <v>1.039</v>
      </c>
      <c r="K58" s="102"/>
      <c r="L58" s="102"/>
      <c r="M58" s="173">
        <f t="shared" si="0"/>
        <v>1.039</v>
      </c>
      <c r="N58" s="166">
        <v>41639</v>
      </c>
    </row>
    <row r="59" spans="1:14" ht="12.75">
      <c r="A59" s="113">
        <v>52</v>
      </c>
      <c r="B59" s="114" t="s">
        <v>243</v>
      </c>
      <c r="C59" s="115" t="s">
        <v>236</v>
      </c>
      <c r="D59" s="102">
        <v>70882169</v>
      </c>
      <c r="E59" s="115" t="s">
        <v>241</v>
      </c>
      <c r="F59" s="116" t="s">
        <v>232</v>
      </c>
      <c r="G59" s="115" t="s">
        <v>55</v>
      </c>
      <c r="H59" s="102" t="s">
        <v>210</v>
      </c>
      <c r="I59" s="103" t="s">
        <v>73</v>
      </c>
      <c r="J59" s="104">
        <v>0.086</v>
      </c>
      <c r="K59" s="102"/>
      <c r="L59" s="102"/>
      <c r="M59" s="173">
        <f t="shared" si="0"/>
        <v>0.086</v>
      </c>
      <c r="N59" s="166">
        <v>41639</v>
      </c>
    </row>
    <row r="60" spans="1:14" ht="12.75">
      <c r="A60" s="113">
        <v>53</v>
      </c>
      <c r="B60" s="114" t="s">
        <v>244</v>
      </c>
      <c r="C60" s="115" t="s">
        <v>236</v>
      </c>
      <c r="D60" s="102">
        <v>70882169</v>
      </c>
      <c r="E60" s="115" t="s">
        <v>241</v>
      </c>
      <c r="F60" s="116" t="s">
        <v>232</v>
      </c>
      <c r="G60" s="115" t="s">
        <v>55</v>
      </c>
      <c r="H60" s="102" t="s">
        <v>210</v>
      </c>
      <c r="I60" s="103" t="s">
        <v>73</v>
      </c>
      <c r="J60" s="104">
        <v>0.108</v>
      </c>
      <c r="K60" s="102"/>
      <c r="L60" s="102"/>
      <c r="M60" s="173">
        <f t="shared" si="0"/>
        <v>0.108</v>
      </c>
      <c r="N60" s="166">
        <v>41639</v>
      </c>
    </row>
    <row r="61" spans="1:14" ht="12.75">
      <c r="A61" s="113">
        <v>54</v>
      </c>
      <c r="B61" s="114" t="s">
        <v>245</v>
      </c>
      <c r="C61" s="115" t="s">
        <v>236</v>
      </c>
      <c r="D61" s="102">
        <v>70882169</v>
      </c>
      <c r="E61" s="115" t="s">
        <v>241</v>
      </c>
      <c r="F61" s="116" t="s">
        <v>232</v>
      </c>
      <c r="G61" s="115" t="s">
        <v>55</v>
      </c>
      <c r="H61" s="102" t="s">
        <v>210</v>
      </c>
      <c r="I61" s="103" t="s">
        <v>73</v>
      </c>
      <c r="J61" s="104">
        <v>0.001</v>
      </c>
      <c r="K61" s="102"/>
      <c r="L61" s="102"/>
      <c r="M61" s="173">
        <f t="shared" si="0"/>
        <v>0.001</v>
      </c>
      <c r="N61" s="166">
        <v>41639</v>
      </c>
    </row>
    <row r="62" spans="1:14" ht="12.75">
      <c r="A62" s="113">
        <v>55</v>
      </c>
      <c r="B62" s="114" t="s">
        <v>247</v>
      </c>
      <c r="C62" s="115" t="s">
        <v>248</v>
      </c>
      <c r="D62" s="102">
        <v>70885567</v>
      </c>
      <c r="E62" s="115" t="s">
        <v>249</v>
      </c>
      <c r="F62" s="116" t="s">
        <v>71</v>
      </c>
      <c r="G62" s="115" t="s">
        <v>55</v>
      </c>
      <c r="H62" s="102" t="s">
        <v>142</v>
      </c>
      <c r="I62" s="103" t="s">
        <v>73</v>
      </c>
      <c r="J62" s="104">
        <v>1.136</v>
      </c>
      <c r="K62" s="102"/>
      <c r="L62" s="102"/>
      <c r="M62" s="173">
        <f t="shared" si="0"/>
        <v>1.136</v>
      </c>
      <c r="N62" s="166">
        <v>41639</v>
      </c>
    </row>
    <row r="63" spans="1:14" ht="12.75">
      <c r="A63" s="113">
        <v>56</v>
      </c>
      <c r="B63" s="114" t="s">
        <v>250</v>
      </c>
      <c r="C63" s="115" t="s">
        <v>248</v>
      </c>
      <c r="D63" s="102">
        <v>70885567</v>
      </c>
      <c r="E63" s="115" t="s">
        <v>251</v>
      </c>
      <c r="F63" s="116" t="s">
        <v>166</v>
      </c>
      <c r="G63" s="115" t="s">
        <v>55</v>
      </c>
      <c r="H63" s="102" t="s">
        <v>196</v>
      </c>
      <c r="I63" s="103" t="s">
        <v>73</v>
      </c>
      <c r="J63" s="104">
        <v>12.52</v>
      </c>
      <c r="K63" s="102"/>
      <c r="L63" s="102"/>
      <c r="M63" s="173">
        <f t="shared" si="0"/>
        <v>12.52</v>
      </c>
      <c r="N63" s="166">
        <v>41639</v>
      </c>
    </row>
    <row r="64" spans="1:14" ht="12.75">
      <c r="A64" s="113">
        <v>57</v>
      </c>
      <c r="B64" s="114" t="s">
        <v>253</v>
      </c>
      <c r="C64" s="115" t="s">
        <v>254</v>
      </c>
      <c r="D64" s="102">
        <v>47608111</v>
      </c>
      <c r="E64" s="115" t="s">
        <v>255</v>
      </c>
      <c r="F64" s="116" t="s">
        <v>71</v>
      </c>
      <c r="G64" s="115" t="s">
        <v>55</v>
      </c>
      <c r="H64" s="102" t="s">
        <v>142</v>
      </c>
      <c r="I64" s="103" t="s">
        <v>76</v>
      </c>
      <c r="J64" s="104"/>
      <c r="K64" s="102">
        <v>2.008</v>
      </c>
      <c r="L64" s="102">
        <v>12.451</v>
      </c>
      <c r="M64" s="144">
        <f t="shared" si="0"/>
        <v>14.459</v>
      </c>
      <c r="N64" s="166">
        <v>41639</v>
      </c>
    </row>
    <row r="65" spans="1:14" ht="12.75" customHeight="1">
      <c r="A65" s="113">
        <v>58</v>
      </c>
      <c r="B65" s="156" t="s">
        <v>257</v>
      </c>
      <c r="C65" s="157" t="s">
        <v>131</v>
      </c>
      <c r="D65" s="158">
        <v>47608111</v>
      </c>
      <c r="E65" s="159" t="s">
        <v>256</v>
      </c>
      <c r="F65" s="158" t="s">
        <v>71</v>
      </c>
      <c r="G65" s="160" t="s">
        <v>55</v>
      </c>
      <c r="H65" s="158" t="s">
        <v>142</v>
      </c>
      <c r="I65" s="162" t="s">
        <v>73</v>
      </c>
      <c r="J65" s="174">
        <v>0.012</v>
      </c>
      <c r="K65" s="161"/>
      <c r="L65" s="161"/>
      <c r="M65" s="175">
        <f>SUM(J65:L65)</f>
        <v>0.012</v>
      </c>
      <c r="N65" s="142">
        <v>41639</v>
      </c>
    </row>
    <row r="66" spans="1:14" ht="12.75" customHeight="1">
      <c r="A66" s="113">
        <v>59</v>
      </c>
      <c r="B66" s="151" t="s">
        <v>258</v>
      </c>
      <c r="C66" s="124" t="s">
        <v>131</v>
      </c>
      <c r="D66" s="100">
        <v>47608111</v>
      </c>
      <c r="E66" s="125" t="s">
        <v>255</v>
      </c>
      <c r="F66" s="100" t="s">
        <v>71</v>
      </c>
      <c r="G66" s="126" t="s">
        <v>55</v>
      </c>
      <c r="H66" s="100" t="s">
        <v>142</v>
      </c>
      <c r="I66" s="155" t="s">
        <v>73</v>
      </c>
      <c r="J66" s="154">
        <v>0.405</v>
      </c>
      <c r="K66" s="101"/>
      <c r="L66" s="101"/>
      <c r="M66" s="176">
        <f>SUM(J66:L66)</f>
        <v>0.405</v>
      </c>
      <c r="N66" s="143">
        <v>41639</v>
      </c>
    </row>
    <row r="67" spans="1:14" ht="12.75" customHeight="1">
      <c r="A67" s="113">
        <v>60</v>
      </c>
      <c r="B67" s="151" t="s">
        <v>259</v>
      </c>
      <c r="C67" s="124" t="s">
        <v>131</v>
      </c>
      <c r="D67" s="100">
        <v>47608111</v>
      </c>
      <c r="E67" s="125" t="s">
        <v>255</v>
      </c>
      <c r="F67" s="100" t="s">
        <v>71</v>
      </c>
      <c r="G67" s="126" t="s">
        <v>55</v>
      </c>
      <c r="H67" s="100" t="s">
        <v>186</v>
      </c>
      <c r="I67" s="155" t="s">
        <v>73</v>
      </c>
      <c r="J67" s="154">
        <v>3.658</v>
      </c>
      <c r="K67" s="101"/>
      <c r="L67" s="101"/>
      <c r="M67" s="176">
        <f>SUM(J67:L67)</f>
        <v>3.658</v>
      </c>
      <c r="N67" s="142">
        <v>41639</v>
      </c>
    </row>
    <row r="68" spans="1:14" ht="12.75" customHeight="1">
      <c r="A68" s="113">
        <v>61</v>
      </c>
      <c r="B68" s="152" t="s">
        <v>260</v>
      </c>
      <c r="C68" s="124" t="s">
        <v>131</v>
      </c>
      <c r="D68" s="100">
        <v>47608111</v>
      </c>
      <c r="E68" s="125" t="s">
        <v>255</v>
      </c>
      <c r="F68" s="100" t="s">
        <v>71</v>
      </c>
      <c r="G68" s="126" t="s">
        <v>55</v>
      </c>
      <c r="H68" s="100" t="s">
        <v>142</v>
      </c>
      <c r="I68" s="155" t="s">
        <v>73</v>
      </c>
      <c r="J68" s="154">
        <v>2.303</v>
      </c>
      <c r="K68" s="101"/>
      <c r="L68" s="101"/>
      <c r="M68" s="176">
        <f>SUM(J68:L68)</f>
        <v>2.303</v>
      </c>
      <c r="N68" s="143">
        <v>41639</v>
      </c>
    </row>
    <row r="69" spans="1:14" ht="12.75" customHeight="1">
      <c r="A69" s="113">
        <v>62</v>
      </c>
      <c r="B69" s="139" t="s">
        <v>261</v>
      </c>
      <c r="C69" s="108" t="s">
        <v>262</v>
      </c>
      <c r="D69" s="109">
        <v>231151</v>
      </c>
      <c r="E69" s="108" t="s">
        <v>39</v>
      </c>
      <c r="F69" s="109" t="s">
        <v>71</v>
      </c>
      <c r="G69" s="108" t="s">
        <v>55</v>
      </c>
      <c r="H69" s="109">
        <v>32</v>
      </c>
      <c r="I69" s="111" t="s">
        <v>73</v>
      </c>
      <c r="J69" s="104">
        <v>1.15</v>
      </c>
      <c r="K69" s="115"/>
      <c r="L69" s="115"/>
      <c r="M69" s="144">
        <v>1.15</v>
      </c>
      <c r="N69" s="142">
        <v>41639</v>
      </c>
    </row>
    <row r="70" spans="1:14" ht="12.75" customHeight="1">
      <c r="A70" s="113">
        <v>63</v>
      </c>
      <c r="B70" s="140" t="s">
        <v>263</v>
      </c>
      <c r="C70" s="115" t="s">
        <v>262</v>
      </c>
      <c r="D70" s="102">
        <v>231151</v>
      </c>
      <c r="E70" s="115" t="s">
        <v>39</v>
      </c>
      <c r="F70" s="102" t="s">
        <v>71</v>
      </c>
      <c r="G70" s="115" t="s">
        <v>55</v>
      </c>
      <c r="H70" s="102">
        <v>25</v>
      </c>
      <c r="I70" s="103" t="s">
        <v>73</v>
      </c>
      <c r="J70" s="104">
        <v>17.957</v>
      </c>
      <c r="K70" s="115"/>
      <c r="L70" s="115"/>
      <c r="M70" s="144">
        <v>17.957</v>
      </c>
      <c r="N70" s="143">
        <v>41639</v>
      </c>
    </row>
    <row r="71" spans="1:14" ht="12.75" customHeight="1">
      <c r="A71" s="113">
        <v>64</v>
      </c>
      <c r="B71" s="140" t="s">
        <v>264</v>
      </c>
      <c r="C71" s="115" t="s">
        <v>262</v>
      </c>
      <c r="D71" s="102">
        <v>231151</v>
      </c>
      <c r="E71" s="115" t="s">
        <v>39</v>
      </c>
      <c r="F71" s="102" t="s">
        <v>71</v>
      </c>
      <c r="G71" s="115" t="s">
        <v>55</v>
      </c>
      <c r="H71" s="102">
        <v>25</v>
      </c>
      <c r="I71" s="103" t="s">
        <v>73</v>
      </c>
      <c r="J71" s="104">
        <v>2.076</v>
      </c>
      <c r="K71" s="115"/>
      <c r="L71" s="115"/>
      <c r="M71" s="144">
        <v>2.076</v>
      </c>
      <c r="N71" s="142">
        <v>41639</v>
      </c>
    </row>
    <row r="72" spans="1:14" ht="12.75" customHeight="1">
      <c r="A72" s="113">
        <v>65</v>
      </c>
      <c r="B72" s="140" t="s">
        <v>265</v>
      </c>
      <c r="C72" s="115" t="s">
        <v>262</v>
      </c>
      <c r="D72" s="102">
        <v>231151</v>
      </c>
      <c r="E72" s="115" t="s">
        <v>11</v>
      </c>
      <c r="F72" s="102" t="s">
        <v>71</v>
      </c>
      <c r="G72" s="115" t="s">
        <v>55</v>
      </c>
      <c r="H72" s="102">
        <v>250</v>
      </c>
      <c r="I72" s="103" t="s">
        <v>73</v>
      </c>
      <c r="J72" s="104">
        <v>25.256</v>
      </c>
      <c r="K72" s="115"/>
      <c r="L72" s="115"/>
      <c r="M72" s="144">
        <v>25.256</v>
      </c>
      <c r="N72" s="143">
        <v>41639</v>
      </c>
    </row>
    <row r="73" spans="1:14" ht="12.75" customHeight="1">
      <c r="A73" s="113">
        <v>66</v>
      </c>
      <c r="B73" s="141" t="s">
        <v>266</v>
      </c>
      <c r="C73" s="127" t="s">
        <v>262</v>
      </c>
      <c r="D73" s="122">
        <v>231151</v>
      </c>
      <c r="E73" s="127" t="s">
        <v>6</v>
      </c>
      <c r="F73" s="122" t="s">
        <v>71</v>
      </c>
      <c r="G73" s="127" t="s">
        <v>55</v>
      </c>
      <c r="H73" s="122" t="s">
        <v>84</v>
      </c>
      <c r="I73" s="123" t="s">
        <v>85</v>
      </c>
      <c r="J73" s="153">
        <v>0.114</v>
      </c>
      <c r="K73" s="115"/>
      <c r="L73" s="115"/>
      <c r="M73" s="144">
        <v>0.114</v>
      </c>
      <c r="N73" s="167" t="s">
        <v>129</v>
      </c>
    </row>
    <row r="74" spans="1:14" ht="12.75" customHeight="1">
      <c r="A74" s="113">
        <v>67</v>
      </c>
      <c r="B74" s="140" t="s">
        <v>267</v>
      </c>
      <c r="C74" s="115" t="s">
        <v>262</v>
      </c>
      <c r="D74" s="102">
        <v>231151</v>
      </c>
      <c r="E74" s="115" t="s">
        <v>86</v>
      </c>
      <c r="F74" s="102" t="s">
        <v>71</v>
      </c>
      <c r="G74" s="115" t="s">
        <v>55</v>
      </c>
      <c r="H74" s="102" t="s">
        <v>75</v>
      </c>
      <c r="I74" s="103" t="s">
        <v>85</v>
      </c>
      <c r="J74" s="104">
        <v>3.203</v>
      </c>
      <c r="K74" s="115"/>
      <c r="L74" s="115"/>
      <c r="M74" s="144">
        <v>3.203</v>
      </c>
      <c r="N74" s="145" t="s">
        <v>129</v>
      </c>
    </row>
    <row r="75" spans="1:14" ht="12.75" customHeight="1">
      <c r="A75" s="113">
        <v>68</v>
      </c>
      <c r="B75" s="140" t="s">
        <v>268</v>
      </c>
      <c r="C75" s="115" t="s">
        <v>262</v>
      </c>
      <c r="D75" s="102">
        <v>231151</v>
      </c>
      <c r="E75" s="115" t="s">
        <v>7</v>
      </c>
      <c r="F75" s="102" t="s">
        <v>71</v>
      </c>
      <c r="G75" s="115" t="s">
        <v>55</v>
      </c>
      <c r="H75" s="102" t="s">
        <v>87</v>
      </c>
      <c r="I75" s="103" t="s">
        <v>73</v>
      </c>
      <c r="J75" s="104">
        <v>151.332</v>
      </c>
      <c r="K75" s="115"/>
      <c r="L75" s="115"/>
      <c r="M75" s="144">
        <v>151.332</v>
      </c>
      <c r="N75" s="143">
        <v>41639</v>
      </c>
    </row>
    <row r="76" spans="1:14" ht="12.75" customHeight="1">
      <c r="A76" s="113">
        <v>69</v>
      </c>
      <c r="B76" s="140" t="s">
        <v>269</v>
      </c>
      <c r="C76" s="115" t="s">
        <v>262</v>
      </c>
      <c r="D76" s="102">
        <v>231151</v>
      </c>
      <c r="E76" s="115" t="s">
        <v>86</v>
      </c>
      <c r="F76" s="102" t="s">
        <v>71</v>
      </c>
      <c r="G76" s="115" t="s">
        <v>55</v>
      </c>
      <c r="H76" s="102">
        <v>25</v>
      </c>
      <c r="I76" s="103" t="s">
        <v>85</v>
      </c>
      <c r="J76" s="104">
        <v>0.009</v>
      </c>
      <c r="K76" s="115"/>
      <c r="L76" s="115"/>
      <c r="M76" s="144">
        <v>0.009</v>
      </c>
      <c r="N76" s="142">
        <v>41639</v>
      </c>
    </row>
    <row r="77" spans="1:14" ht="12.75" customHeight="1">
      <c r="A77" s="113">
        <v>70</v>
      </c>
      <c r="B77" s="140" t="s">
        <v>270</v>
      </c>
      <c r="C77" s="115" t="s">
        <v>262</v>
      </c>
      <c r="D77" s="102">
        <v>231151</v>
      </c>
      <c r="E77" s="115" t="s">
        <v>8</v>
      </c>
      <c r="F77" s="102" t="s">
        <v>71</v>
      </c>
      <c r="G77" s="115" t="s">
        <v>55</v>
      </c>
      <c r="H77" s="102" t="s">
        <v>75</v>
      </c>
      <c r="I77" s="103" t="s">
        <v>85</v>
      </c>
      <c r="J77" s="104">
        <v>0</v>
      </c>
      <c r="K77" s="115"/>
      <c r="L77" s="115"/>
      <c r="M77" s="144">
        <v>0</v>
      </c>
      <c r="N77" s="143">
        <v>41639</v>
      </c>
    </row>
    <row r="78" spans="1:14" ht="12.75" customHeight="1">
      <c r="A78" s="113">
        <v>71</v>
      </c>
      <c r="B78" s="140" t="s">
        <v>271</v>
      </c>
      <c r="C78" s="115" t="s">
        <v>262</v>
      </c>
      <c r="D78" s="102">
        <v>231151</v>
      </c>
      <c r="E78" s="115" t="s">
        <v>43</v>
      </c>
      <c r="F78" s="102" t="s">
        <v>71</v>
      </c>
      <c r="G78" s="115" t="s">
        <v>55</v>
      </c>
      <c r="H78" s="102" t="s">
        <v>88</v>
      </c>
      <c r="I78" s="103" t="s">
        <v>73</v>
      </c>
      <c r="J78" s="104">
        <v>0.061</v>
      </c>
      <c r="K78" s="115"/>
      <c r="L78" s="115"/>
      <c r="M78" s="144">
        <v>0.061</v>
      </c>
      <c r="N78" s="143">
        <v>41639</v>
      </c>
    </row>
    <row r="79" spans="1:14" ht="12.75" customHeight="1">
      <c r="A79" s="113">
        <v>72</v>
      </c>
      <c r="B79" s="140" t="s">
        <v>272</v>
      </c>
      <c r="C79" s="115" t="s">
        <v>262</v>
      </c>
      <c r="D79" s="102">
        <v>231151</v>
      </c>
      <c r="E79" s="115" t="s">
        <v>89</v>
      </c>
      <c r="F79" s="102" t="s">
        <v>71</v>
      </c>
      <c r="G79" s="115" t="s">
        <v>55</v>
      </c>
      <c r="H79" s="102">
        <v>25</v>
      </c>
      <c r="I79" s="103" t="s">
        <v>73</v>
      </c>
      <c r="J79" s="104">
        <v>0.393</v>
      </c>
      <c r="K79" s="115"/>
      <c r="L79" s="115"/>
      <c r="M79" s="144">
        <v>0.393</v>
      </c>
      <c r="N79" s="142">
        <v>41639</v>
      </c>
    </row>
    <row r="80" spans="1:14" ht="12.75" customHeight="1">
      <c r="A80" s="113">
        <v>73</v>
      </c>
      <c r="B80" s="140" t="s">
        <v>273</v>
      </c>
      <c r="C80" s="115" t="s">
        <v>262</v>
      </c>
      <c r="D80" s="102">
        <v>231151</v>
      </c>
      <c r="E80" s="115" t="s">
        <v>89</v>
      </c>
      <c r="F80" s="102" t="s">
        <v>71</v>
      </c>
      <c r="G80" s="115" t="s">
        <v>55</v>
      </c>
      <c r="H80" s="102">
        <v>25</v>
      </c>
      <c r="I80" s="103" t="s">
        <v>73</v>
      </c>
      <c r="J80" s="104">
        <v>2.186</v>
      </c>
      <c r="K80" s="115"/>
      <c r="L80" s="115"/>
      <c r="M80" s="144">
        <v>2.186</v>
      </c>
      <c r="N80" s="143">
        <v>41639</v>
      </c>
    </row>
    <row r="81" spans="1:14" ht="12.75" customHeight="1">
      <c r="A81" s="113">
        <v>74</v>
      </c>
      <c r="B81" s="140" t="s">
        <v>274</v>
      </c>
      <c r="C81" s="115" t="s">
        <v>262</v>
      </c>
      <c r="D81" s="102">
        <v>231151</v>
      </c>
      <c r="E81" s="115" t="s">
        <v>89</v>
      </c>
      <c r="F81" s="102" t="s">
        <v>71</v>
      </c>
      <c r="G81" s="115" t="s">
        <v>55</v>
      </c>
      <c r="H81" s="102" t="s">
        <v>75</v>
      </c>
      <c r="I81" s="103" t="s">
        <v>73</v>
      </c>
      <c r="J81" s="104">
        <v>3.422</v>
      </c>
      <c r="K81" s="115"/>
      <c r="L81" s="115"/>
      <c r="M81" s="144">
        <v>3.422</v>
      </c>
      <c r="N81" s="143">
        <v>41639</v>
      </c>
    </row>
    <row r="82" spans="1:14" ht="12.75" customHeight="1">
      <c r="A82" s="113">
        <v>75</v>
      </c>
      <c r="B82" s="140" t="s">
        <v>275</v>
      </c>
      <c r="C82" s="115" t="s">
        <v>262</v>
      </c>
      <c r="D82" s="102">
        <v>231151</v>
      </c>
      <c r="E82" s="115" t="s">
        <v>89</v>
      </c>
      <c r="F82" s="102" t="s">
        <v>71</v>
      </c>
      <c r="G82" s="115" t="s">
        <v>55</v>
      </c>
      <c r="H82" s="102">
        <v>25</v>
      </c>
      <c r="I82" s="103" t="s">
        <v>73</v>
      </c>
      <c r="J82" s="104">
        <v>0.75</v>
      </c>
      <c r="K82" s="115"/>
      <c r="L82" s="115"/>
      <c r="M82" s="144">
        <v>0.75</v>
      </c>
      <c r="N82" s="142">
        <v>41639</v>
      </c>
    </row>
    <row r="83" spans="1:14" ht="12.75" customHeight="1">
      <c r="A83" s="113">
        <v>76</v>
      </c>
      <c r="B83" s="140" t="s">
        <v>276</v>
      </c>
      <c r="C83" s="115" t="s">
        <v>262</v>
      </c>
      <c r="D83" s="102">
        <v>231151</v>
      </c>
      <c r="E83" s="115" t="s">
        <v>91</v>
      </c>
      <c r="F83" s="102" t="s">
        <v>71</v>
      </c>
      <c r="G83" s="115" t="s">
        <v>55</v>
      </c>
      <c r="H83" s="102" t="s">
        <v>75</v>
      </c>
      <c r="I83" s="103" t="s">
        <v>92</v>
      </c>
      <c r="J83" s="104">
        <v>1.26</v>
      </c>
      <c r="K83" s="115"/>
      <c r="L83" s="115"/>
      <c r="M83" s="144">
        <v>1.26</v>
      </c>
      <c r="N83" s="145" t="s">
        <v>129</v>
      </c>
    </row>
    <row r="84" spans="1:14" ht="12.75" customHeight="1">
      <c r="A84" s="113">
        <v>77</v>
      </c>
      <c r="B84" s="140" t="s">
        <v>277</v>
      </c>
      <c r="C84" s="115" t="s">
        <v>262</v>
      </c>
      <c r="D84" s="102">
        <v>231151</v>
      </c>
      <c r="E84" s="115" t="s">
        <v>10</v>
      </c>
      <c r="F84" s="102" t="s">
        <v>71</v>
      </c>
      <c r="G84" s="115" t="s">
        <v>55</v>
      </c>
      <c r="H84" s="119" t="s">
        <v>94</v>
      </c>
      <c r="I84" s="103" t="s">
        <v>73</v>
      </c>
      <c r="J84" s="104">
        <v>7.276</v>
      </c>
      <c r="K84" s="115"/>
      <c r="L84" s="115"/>
      <c r="M84" s="144">
        <v>7.276</v>
      </c>
      <c r="N84" s="143">
        <v>41639</v>
      </c>
    </row>
    <row r="85" spans="1:14" ht="12.75" customHeight="1">
      <c r="A85" s="113">
        <v>78</v>
      </c>
      <c r="B85" s="140" t="s">
        <v>278</v>
      </c>
      <c r="C85" s="115" t="s">
        <v>262</v>
      </c>
      <c r="D85" s="102">
        <v>231151</v>
      </c>
      <c r="E85" s="115" t="s">
        <v>93</v>
      </c>
      <c r="F85" s="102" t="s">
        <v>71</v>
      </c>
      <c r="G85" s="115" t="s">
        <v>55</v>
      </c>
      <c r="H85" s="102" t="s">
        <v>75</v>
      </c>
      <c r="I85" s="103" t="s">
        <v>73</v>
      </c>
      <c r="J85" s="104">
        <v>2.984</v>
      </c>
      <c r="K85" s="115"/>
      <c r="L85" s="115"/>
      <c r="M85" s="144">
        <v>2.984</v>
      </c>
      <c r="N85" s="142">
        <v>41639</v>
      </c>
    </row>
    <row r="86" spans="1:14" ht="12.75" customHeight="1">
      <c r="A86" s="113">
        <v>79</v>
      </c>
      <c r="B86" s="140" t="s">
        <v>279</v>
      </c>
      <c r="C86" s="115" t="s">
        <v>262</v>
      </c>
      <c r="D86" s="102">
        <v>231151</v>
      </c>
      <c r="E86" s="115" t="s">
        <v>95</v>
      </c>
      <c r="F86" s="102" t="s">
        <v>71</v>
      </c>
      <c r="G86" s="115" t="s">
        <v>55</v>
      </c>
      <c r="H86" s="102" t="s">
        <v>96</v>
      </c>
      <c r="I86" s="103" t="s">
        <v>73</v>
      </c>
      <c r="J86" s="104">
        <v>3.319</v>
      </c>
      <c r="K86" s="115"/>
      <c r="L86" s="115"/>
      <c r="M86" s="144">
        <v>3.319</v>
      </c>
      <c r="N86" s="143">
        <v>41639</v>
      </c>
    </row>
    <row r="87" spans="1:14" ht="12.75" customHeight="1">
      <c r="A87" s="113">
        <v>80</v>
      </c>
      <c r="B87" s="140" t="s">
        <v>280</v>
      </c>
      <c r="C87" s="115" t="s">
        <v>262</v>
      </c>
      <c r="D87" s="102">
        <v>231151</v>
      </c>
      <c r="E87" s="115" t="s">
        <v>95</v>
      </c>
      <c r="F87" s="102" t="s">
        <v>71</v>
      </c>
      <c r="G87" s="115" t="s">
        <v>55</v>
      </c>
      <c r="H87" s="102" t="s">
        <v>88</v>
      </c>
      <c r="I87" s="103" t="s">
        <v>73</v>
      </c>
      <c r="J87" s="104">
        <v>6.2</v>
      </c>
      <c r="K87" s="115"/>
      <c r="L87" s="115"/>
      <c r="M87" s="144">
        <v>6.2</v>
      </c>
      <c r="N87" s="143">
        <v>41639</v>
      </c>
    </row>
    <row r="88" spans="1:14" ht="12.75" customHeight="1">
      <c r="A88" s="113">
        <v>81</v>
      </c>
      <c r="B88" s="140" t="s">
        <v>281</v>
      </c>
      <c r="C88" s="115" t="s">
        <v>262</v>
      </c>
      <c r="D88" s="102">
        <v>231151</v>
      </c>
      <c r="E88" s="115" t="s">
        <v>41</v>
      </c>
      <c r="F88" s="102" t="s">
        <v>71</v>
      </c>
      <c r="G88" s="115" t="s">
        <v>55</v>
      </c>
      <c r="H88" s="102">
        <v>25</v>
      </c>
      <c r="I88" s="103" t="s">
        <v>92</v>
      </c>
      <c r="J88" s="104">
        <v>0.353</v>
      </c>
      <c r="K88" s="115"/>
      <c r="L88" s="115"/>
      <c r="M88" s="144">
        <v>0.353</v>
      </c>
      <c r="N88" s="145" t="s">
        <v>129</v>
      </c>
    </row>
    <row r="89" spans="1:14" ht="12.75" customHeight="1">
      <c r="A89" s="113">
        <v>82</v>
      </c>
      <c r="B89" s="140" t="s">
        <v>282</v>
      </c>
      <c r="C89" s="115" t="s">
        <v>262</v>
      </c>
      <c r="D89" s="102">
        <v>231151</v>
      </c>
      <c r="E89" s="115" t="s">
        <v>97</v>
      </c>
      <c r="F89" s="102" t="s">
        <v>71</v>
      </c>
      <c r="G89" s="115" t="s">
        <v>55</v>
      </c>
      <c r="H89" s="102" t="s">
        <v>75</v>
      </c>
      <c r="I89" s="103" t="s">
        <v>73</v>
      </c>
      <c r="J89" s="104">
        <v>13.719</v>
      </c>
      <c r="K89" s="115"/>
      <c r="L89" s="115"/>
      <c r="M89" s="144">
        <v>13.719</v>
      </c>
      <c r="N89" s="143">
        <v>41639</v>
      </c>
    </row>
    <row r="90" spans="1:14" ht="12.75" customHeight="1">
      <c r="A90" s="113">
        <v>83</v>
      </c>
      <c r="B90" s="140" t="s">
        <v>283</v>
      </c>
      <c r="C90" s="115" t="s">
        <v>262</v>
      </c>
      <c r="D90" s="102">
        <v>231151</v>
      </c>
      <c r="E90" s="115" t="s">
        <v>98</v>
      </c>
      <c r="F90" s="102" t="s">
        <v>71</v>
      </c>
      <c r="G90" s="115" t="s">
        <v>55</v>
      </c>
      <c r="H90" s="102" t="s">
        <v>79</v>
      </c>
      <c r="I90" s="103" t="s">
        <v>73</v>
      </c>
      <c r="J90" s="104">
        <v>12.908</v>
      </c>
      <c r="K90" s="115"/>
      <c r="L90" s="115"/>
      <c r="M90" s="144">
        <v>12.908</v>
      </c>
      <c r="N90" s="142">
        <v>41639</v>
      </c>
    </row>
    <row r="91" spans="1:14" ht="12.75" customHeight="1">
      <c r="A91" s="113">
        <v>84</v>
      </c>
      <c r="B91" s="140" t="s">
        <v>284</v>
      </c>
      <c r="C91" s="115" t="s">
        <v>262</v>
      </c>
      <c r="D91" s="102">
        <v>231151</v>
      </c>
      <c r="E91" s="115" t="s">
        <v>78</v>
      </c>
      <c r="F91" s="102" t="s">
        <v>71</v>
      </c>
      <c r="G91" s="115" t="s">
        <v>55</v>
      </c>
      <c r="H91" s="102" t="s">
        <v>79</v>
      </c>
      <c r="I91" s="103" t="s">
        <v>80</v>
      </c>
      <c r="J91" s="104"/>
      <c r="K91" s="115">
        <v>1.383</v>
      </c>
      <c r="L91" s="115">
        <v>14.33</v>
      </c>
      <c r="M91" s="144">
        <v>15.713000000000001</v>
      </c>
      <c r="N91" s="143">
        <v>41639</v>
      </c>
    </row>
    <row r="92" spans="1:14" ht="12.75" customHeight="1">
      <c r="A92" s="113">
        <v>85</v>
      </c>
      <c r="B92" s="140" t="s">
        <v>285</v>
      </c>
      <c r="C92" s="115" t="s">
        <v>262</v>
      </c>
      <c r="D92" s="102">
        <v>231151</v>
      </c>
      <c r="E92" s="115" t="s">
        <v>90</v>
      </c>
      <c r="F92" s="102" t="s">
        <v>71</v>
      </c>
      <c r="G92" s="115" t="s">
        <v>55</v>
      </c>
      <c r="H92" s="102" t="s">
        <v>75</v>
      </c>
      <c r="I92" s="103" t="s">
        <v>80</v>
      </c>
      <c r="J92" s="104"/>
      <c r="K92" s="115">
        <v>1.08</v>
      </c>
      <c r="L92" s="115">
        <v>17.96</v>
      </c>
      <c r="M92" s="144">
        <v>19.04</v>
      </c>
      <c r="N92" s="143">
        <v>41639</v>
      </c>
    </row>
    <row r="93" spans="1:14" ht="12.75" customHeight="1">
      <c r="A93" s="113">
        <v>86</v>
      </c>
      <c r="B93" s="140" t="s">
        <v>286</v>
      </c>
      <c r="C93" s="115" t="s">
        <v>262</v>
      </c>
      <c r="D93" s="102">
        <v>231151</v>
      </c>
      <c r="E93" s="115" t="s">
        <v>9</v>
      </c>
      <c r="F93" s="102" t="s">
        <v>71</v>
      </c>
      <c r="G93" s="115" t="s">
        <v>55</v>
      </c>
      <c r="H93" s="102">
        <v>400</v>
      </c>
      <c r="I93" s="103" t="s">
        <v>76</v>
      </c>
      <c r="J93" s="104"/>
      <c r="K93" s="115">
        <v>70.024</v>
      </c>
      <c r="L93" s="115">
        <v>24.26</v>
      </c>
      <c r="M93" s="144">
        <v>94.284</v>
      </c>
      <c r="N93" s="143">
        <v>41639</v>
      </c>
    </row>
    <row r="94" spans="1:14" ht="12.75" customHeight="1">
      <c r="A94" s="113">
        <v>87</v>
      </c>
      <c r="B94" s="140" t="s">
        <v>287</v>
      </c>
      <c r="C94" s="115" t="s">
        <v>262</v>
      </c>
      <c r="D94" s="102">
        <v>231151</v>
      </c>
      <c r="E94" s="115" t="s">
        <v>99</v>
      </c>
      <c r="F94" s="102" t="s">
        <v>71</v>
      </c>
      <c r="G94" s="115" t="s">
        <v>55</v>
      </c>
      <c r="H94" s="102" t="s">
        <v>88</v>
      </c>
      <c r="I94" s="103" t="s">
        <v>76</v>
      </c>
      <c r="J94" s="104"/>
      <c r="K94" s="115">
        <v>22.14</v>
      </c>
      <c r="L94" s="115">
        <v>10.414</v>
      </c>
      <c r="M94" s="144">
        <v>32.554</v>
      </c>
      <c r="N94" s="142">
        <v>41639</v>
      </c>
    </row>
    <row r="95" spans="1:14" ht="12.75" customHeight="1">
      <c r="A95" s="113">
        <v>88</v>
      </c>
      <c r="B95" s="140" t="s">
        <v>288</v>
      </c>
      <c r="C95" s="115" t="s">
        <v>262</v>
      </c>
      <c r="D95" s="102">
        <v>231151</v>
      </c>
      <c r="E95" s="115" t="s">
        <v>74</v>
      </c>
      <c r="F95" s="102" t="s">
        <v>71</v>
      </c>
      <c r="G95" s="115" t="s">
        <v>55</v>
      </c>
      <c r="H95" s="102" t="s">
        <v>75</v>
      </c>
      <c r="I95" s="103" t="s">
        <v>76</v>
      </c>
      <c r="J95" s="104"/>
      <c r="K95" s="115">
        <v>0.005</v>
      </c>
      <c r="L95" s="115">
        <v>0</v>
      </c>
      <c r="M95" s="144">
        <v>0.005</v>
      </c>
      <c r="N95" s="145" t="s">
        <v>129</v>
      </c>
    </row>
    <row r="96" spans="1:14" ht="12.75" customHeight="1">
      <c r="A96" s="113">
        <v>89</v>
      </c>
      <c r="B96" s="140" t="s">
        <v>289</v>
      </c>
      <c r="C96" s="115" t="s">
        <v>262</v>
      </c>
      <c r="D96" s="102">
        <v>231151</v>
      </c>
      <c r="E96" s="115" t="s">
        <v>24</v>
      </c>
      <c r="F96" s="102" t="s">
        <v>71</v>
      </c>
      <c r="G96" s="115" t="s">
        <v>55</v>
      </c>
      <c r="H96" s="102" t="s">
        <v>88</v>
      </c>
      <c r="I96" s="103" t="s">
        <v>76</v>
      </c>
      <c r="J96" s="104"/>
      <c r="K96" s="115">
        <v>1.89</v>
      </c>
      <c r="L96" s="115">
        <v>0.982</v>
      </c>
      <c r="M96" s="144">
        <v>2.872</v>
      </c>
      <c r="N96" s="143">
        <v>41639</v>
      </c>
    </row>
    <row r="97" spans="1:14" ht="12.75" customHeight="1">
      <c r="A97" s="113">
        <v>90</v>
      </c>
      <c r="B97" s="140" t="s">
        <v>290</v>
      </c>
      <c r="C97" s="115" t="s">
        <v>262</v>
      </c>
      <c r="D97" s="102">
        <v>231151</v>
      </c>
      <c r="E97" s="115" t="s">
        <v>86</v>
      </c>
      <c r="F97" s="102" t="s">
        <v>71</v>
      </c>
      <c r="G97" s="115" t="s">
        <v>55</v>
      </c>
      <c r="H97" s="102" t="s">
        <v>79</v>
      </c>
      <c r="I97" s="103" t="s">
        <v>76</v>
      </c>
      <c r="J97" s="104"/>
      <c r="K97" s="115">
        <v>5.902</v>
      </c>
      <c r="L97" s="115">
        <v>3.682</v>
      </c>
      <c r="M97" s="144">
        <v>9.584</v>
      </c>
      <c r="N97" s="142">
        <v>41639</v>
      </c>
    </row>
    <row r="98" spans="1:14" ht="12.75" customHeight="1">
      <c r="A98" s="113">
        <v>91</v>
      </c>
      <c r="B98" s="140" t="s">
        <v>291</v>
      </c>
      <c r="C98" s="129" t="s">
        <v>262</v>
      </c>
      <c r="D98" s="128">
        <v>231151</v>
      </c>
      <c r="E98" s="129" t="s">
        <v>106</v>
      </c>
      <c r="F98" s="128" t="s">
        <v>107</v>
      </c>
      <c r="G98" s="129" t="s">
        <v>105</v>
      </c>
      <c r="H98" s="128">
        <v>50</v>
      </c>
      <c r="I98" s="136" t="s">
        <v>80</v>
      </c>
      <c r="J98" s="104"/>
      <c r="K98" s="115">
        <v>0.335</v>
      </c>
      <c r="L98" s="115">
        <v>26.487</v>
      </c>
      <c r="M98" s="144">
        <v>26.822</v>
      </c>
      <c r="N98" s="145" t="s">
        <v>129</v>
      </c>
    </row>
    <row r="99" spans="1:14" ht="12.75" customHeight="1">
      <c r="A99" s="113">
        <v>92</v>
      </c>
      <c r="B99" s="183" t="s">
        <v>354</v>
      </c>
      <c r="C99" s="115" t="s">
        <v>293</v>
      </c>
      <c r="D99" s="119" t="s">
        <v>294</v>
      </c>
      <c r="E99" s="115" t="s">
        <v>295</v>
      </c>
      <c r="F99" s="102" t="s">
        <v>71</v>
      </c>
      <c r="G99" s="134" t="s">
        <v>55</v>
      </c>
      <c r="H99" s="102" t="s">
        <v>296</v>
      </c>
      <c r="I99" s="137" t="s">
        <v>73</v>
      </c>
      <c r="J99" s="177">
        <v>9.789</v>
      </c>
      <c r="K99" s="135"/>
      <c r="L99" s="135"/>
      <c r="M99" s="178">
        <f>+L99+K99+J99</f>
        <v>9.789</v>
      </c>
      <c r="N99" s="143">
        <v>41639</v>
      </c>
    </row>
    <row r="100" spans="1:14" ht="12.75" customHeight="1">
      <c r="A100" s="113">
        <v>93</v>
      </c>
      <c r="B100" s="183" t="s">
        <v>355</v>
      </c>
      <c r="C100" s="115" t="s">
        <v>293</v>
      </c>
      <c r="D100" s="119" t="s">
        <v>294</v>
      </c>
      <c r="E100" s="115" t="s">
        <v>295</v>
      </c>
      <c r="F100" s="102" t="s">
        <v>71</v>
      </c>
      <c r="G100" s="134" t="s">
        <v>55</v>
      </c>
      <c r="H100" s="102" t="s">
        <v>297</v>
      </c>
      <c r="I100" s="137" t="s">
        <v>73</v>
      </c>
      <c r="J100" s="179">
        <v>1.534</v>
      </c>
      <c r="K100" s="138"/>
      <c r="L100" s="138"/>
      <c r="M100" s="180">
        <f aca="true" t="shared" si="1" ref="M100:M152">+L100+K100+J100</f>
        <v>1.534</v>
      </c>
      <c r="N100" s="142">
        <v>41639</v>
      </c>
    </row>
    <row r="101" spans="1:14" ht="12.75" customHeight="1">
      <c r="A101" s="113">
        <v>94</v>
      </c>
      <c r="B101" s="183" t="s">
        <v>356</v>
      </c>
      <c r="C101" s="115" t="s">
        <v>293</v>
      </c>
      <c r="D101" s="119" t="s">
        <v>294</v>
      </c>
      <c r="E101" s="115" t="s">
        <v>295</v>
      </c>
      <c r="F101" s="102" t="s">
        <v>71</v>
      </c>
      <c r="G101" s="134" t="s">
        <v>55</v>
      </c>
      <c r="H101" s="102" t="s">
        <v>298</v>
      </c>
      <c r="I101" s="137" t="s">
        <v>73</v>
      </c>
      <c r="J101" s="177">
        <v>14.79</v>
      </c>
      <c r="K101" s="135"/>
      <c r="L101" s="135"/>
      <c r="M101" s="178">
        <f t="shared" si="1"/>
        <v>14.79</v>
      </c>
      <c r="N101" s="143">
        <v>41639</v>
      </c>
    </row>
    <row r="102" spans="1:14" ht="12.75" customHeight="1">
      <c r="A102" s="113">
        <v>95</v>
      </c>
      <c r="B102" s="183" t="s">
        <v>357</v>
      </c>
      <c r="C102" s="115" t="s">
        <v>293</v>
      </c>
      <c r="D102" s="119" t="s">
        <v>294</v>
      </c>
      <c r="E102" s="115" t="s">
        <v>251</v>
      </c>
      <c r="F102" s="102" t="s">
        <v>71</v>
      </c>
      <c r="G102" s="134" t="s">
        <v>55</v>
      </c>
      <c r="H102" s="102" t="s">
        <v>145</v>
      </c>
      <c r="I102" s="137" t="s">
        <v>73</v>
      </c>
      <c r="J102" s="177">
        <v>0.153</v>
      </c>
      <c r="K102" s="135"/>
      <c r="L102" s="135"/>
      <c r="M102" s="178">
        <f t="shared" si="1"/>
        <v>0.153</v>
      </c>
      <c r="N102" s="142">
        <v>41639</v>
      </c>
    </row>
    <row r="103" spans="1:14" ht="12.75" customHeight="1">
      <c r="A103" s="113">
        <v>96</v>
      </c>
      <c r="B103" s="183" t="s">
        <v>358</v>
      </c>
      <c r="C103" s="115" t="s">
        <v>293</v>
      </c>
      <c r="D103" s="119" t="s">
        <v>294</v>
      </c>
      <c r="E103" s="115" t="s">
        <v>299</v>
      </c>
      <c r="F103" s="102" t="s">
        <v>71</v>
      </c>
      <c r="G103" s="134" t="s">
        <v>55</v>
      </c>
      <c r="H103" s="102" t="s">
        <v>145</v>
      </c>
      <c r="I103" s="137" t="s">
        <v>85</v>
      </c>
      <c r="J103" s="177">
        <v>0.054</v>
      </c>
      <c r="K103" s="135"/>
      <c r="L103" s="135"/>
      <c r="M103" s="178">
        <f t="shared" si="1"/>
        <v>0.054</v>
      </c>
      <c r="N103" s="143">
        <v>41639</v>
      </c>
    </row>
    <row r="104" spans="1:14" ht="12.75" customHeight="1">
      <c r="A104" s="113">
        <v>97</v>
      </c>
      <c r="B104" s="183" t="s">
        <v>359</v>
      </c>
      <c r="C104" s="115" t="s">
        <v>293</v>
      </c>
      <c r="D104" s="119" t="s">
        <v>294</v>
      </c>
      <c r="E104" s="115" t="s">
        <v>300</v>
      </c>
      <c r="F104" s="102" t="s">
        <v>71</v>
      </c>
      <c r="G104" s="134" t="s">
        <v>55</v>
      </c>
      <c r="H104" s="102" t="s">
        <v>301</v>
      </c>
      <c r="I104" s="137" t="s">
        <v>85</v>
      </c>
      <c r="J104" s="177">
        <v>0.461</v>
      </c>
      <c r="K104" s="135"/>
      <c r="L104" s="135"/>
      <c r="M104" s="178">
        <f t="shared" si="1"/>
        <v>0.461</v>
      </c>
      <c r="N104" s="142">
        <v>41639</v>
      </c>
    </row>
    <row r="105" spans="1:14" ht="12.75" customHeight="1">
      <c r="A105" s="113">
        <v>98</v>
      </c>
      <c r="B105" s="183" t="s">
        <v>360</v>
      </c>
      <c r="C105" s="115" t="s">
        <v>293</v>
      </c>
      <c r="D105" s="119" t="s">
        <v>294</v>
      </c>
      <c r="E105" s="115" t="s">
        <v>302</v>
      </c>
      <c r="F105" s="102" t="s">
        <v>71</v>
      </c>
      <c r="G105" s="134" t="s">
        <v>55</v>
      </c>
      <c r="H105" s="102" t="s">
        <v>296</v>
      </c>
      <c r="I105" s="137" t="s">
        <v>85</v>
      </c>
      <c r="J105" s="177">
        <v>0.019</v>
      </c>
      <c r="K105" s="135"/>
      <c r="L105" s="135"/>
      <c r="M105" s="178">
        <f t="shared" si="1"/>
        <v>0.019</v>
      </c>
      <c r="N105" s="143">
        <v>41639</v>
      </c>
    </row>
    <row r="106" spans="1:14" ht="12.75" customHeight="1">
      <c r="A106" s="113">
        <v>99</v>
      </c>
      <c r="B106" s="183" t="s">
        <v>361</v>
      </c>
      <c r="C106" s="115" t="s">
        <v>293</v>
      </c>
      <c r="D106" s="119" t="s">
        <v>294</v>
      </c>
      <c r="E106" s="115" t="s">
        <v>303</v>
      </c>
      <c r="F106" s="102" t="s">
        <v>71</v>
      </c>
      <c r="G106" s="134" t="s">
        <v>55</v>
      </c>
      <c r="H106" s="102" t="s">
        <v>145</v>
      </c>
      <c r="I106" s="137" t="s">
        <v>85</v>
      </c>
      <c r="J106" s="177">
        <v>0.085</v>
      </c>
      <c r="K106" s="135"/>
      <c r="L106" s="135"/>
      <c r="M106" s="178">
        <f t="shared" si="1"/>
        <v>0.085</v>
      </c>
      <c r="N106" s="142">
        <v>41639</v>
      </c>
    </row>
    <row r="107" spans="1:14" ht="12.75" customHeight="1">
      <c r="A107" s="113">
        <v>100</v>
      </c>
      <c r="B107" s="183" t="s">
        <v>362</v>
      </c>
      <c r="C107" s="115" t="s">
        <v>293</v>
      </c>
      <c r="D107" s="119" t="s">
        <v>294</v>
      </c>
      <c r="E107" s="115" t="s">
        <v>241</v>
      </c>
      <c r="F107" s="102" t="s">
        <v>71</v>
      </c>
      <c r="G107" s="134" t="s">
        <v>55</v>
      </c>
      <c r="H107" s="102" t="s">
        <v>304</v>
      </c>
      <c r="I107" s="137" t="s">
        <v>85</v>
      </c>
      <c r="J107" s="177">
        <v>2.877</v>
      </c>
      <c r="K107" s="135"/>
      <c r="L107" s="135"/>
      <c r="M107" s="178">
        <f t="shared" si="1"/>
        <v>2.877</v>
      </c>
      <c r="N107" s="143">
        <v>41639</v>
      </c>
    </row>
    <row r="108" spans="1:14" ht="12.75" customHeight="1">
      <c r="A108" s="113">
        <v>101</v>
      </c>
      <c r="B108" s="183" t="s">
        <v>363</v>
      </c>
      <c r="C108" s="115" t="s">
        <v>293</v>
      </c>
      <c r="D108" s="119" t="s">
        <v>294</v>
      </c>
      <c r="E108" s="115" t="s">
        <v>241</v>
      </c>
      <c r="F108" s="102" t="s">
        <v>71</v>
      </c>
      <c r="G108" s="134" t="s">
        <v>55</v>
      </c>
      <c r="H108" s="102" t="s">
        <v>296</v>
      </c>
      <c r="I108" s="137" t="s">
        <v>85</v>
      </c>
      <c r="J108" s="177">
        <v>1.209</v>
      </c>
      <c r="K108" s="135"/>
      <c r="L108" s="135"/>
      <c r="M108" s="178">
        <f t="shared" si="1"/>
        <v>1.209</v>
      </c>
      <c r="N108" s="142">
        <v>41639</v>
      </c>
    </row>
    <row r="109" spans="1:14" ht="12.75" customHeight="1">
      <c r="A109" s="113">
        <v>102</v>
      </c>
      <c r="B109" s="183" t="s">
        <v>364</v>
      </c>
      <c r="C109" s="115" t="s">
        <v>293</v>
      </c>
      <c r="D109" s="119" t="s">
        <v>294</v>
      </c>
      <c r="E109" s="115" t="s">
        <v>305</v>
      </c>
      <c r="F109" s="102" t="s">
        <v>71</v>
      </c>
      <c r="G109" s="134" t="s">
        <v>55</v>
      </c>
      <c r="H109" s="102" t="s">
        <v>296</v>
      </c>
      <c r="I109" s="137" t="s">
        <v>73</v>
      </c>
      <c r="J109" s="177">
        <v>8.981</v>
      </c>
      <c r="K109" s="135"/>
      <c r="L109" s="135"/>
      <c r="M109" s="178">
        <f t="shared" si="1"/>
        <v>8.981</v>
      </c>
      <c r="N109" s="143">
        <v>41639</v>
      </c>
    </row>
    <row r="110" spans="1:14" ht="12.75" customHeight="1">
      <c r="A110" s="113">
        <v>103</v>
      </c>
      <c r="B110" s="183" t="s">
        <v>365</v>
      </c>
      <c r="C110" s="115" t="s">
        <v>293</v>
      </c>
      <c r="D110" s="119" t="s">
        <v>294</v>
      </c>
      <c r="E110" s="115" t="s">
        <v>305</v>
      </c>
      <c r="F110" s="102" t="s">
        <v>71</v>
      </c>
      <c r="G110" s="134" t="s">
        <v>55</v>
      </c>
      <c r="H110" s="102" t="s">
        <v>306</v>
      </c>
      <c r="I110" s="137" t="s">
        <v>85</v>
      </c>
      <c r="J110" s="177">
        <v>2.222</v>
      </c>
      <c r="K110" s="135"/>
      <c r="L110" s="135"/>
      <c r="M110" s="178">
        <f t="shared" si="1"/>
        <v>2.222</v>
      </c>
      <c r="N110" s="142">
        <v>41639</v>
      </c>
    </row>
    <row r="111" spans="1:14" ht="12.75" customHeight="1">
      <c r="A111" s="113">
        <v>104</v>
      </c>
      <c r="B111" s="183" t="s">
        <v>366</v>
      </c>
      <c r="C111" s="115" t="s">
        <v>293</v>
      </c>
      <c r="D111" s="119" t="s">
        <v>294</v>
      </c>
      <c r="E111" s="115" t="s">
        <v>305</v>
      </c>
      <c r="F111" s="102" t="s">
        <v>71</v>
      </c>
      <c r="G111" s="134" t="s">
        <v>55</v>
      </c>
      <c r="H111" s="102" t="s">
        <v>296</v>
      </c>
      <c r="I111" s="137" t="s">
        <v>85</v>
      </c>
      <c r="J111" s="177">
        <v>3.205</v>
      </c>
      <c r="K111" s="135"/>
      <c r="L111" s="135"/>
      <c r="M111" s="178">
        <f t="shared" si="1"/>
        <v>3.205</v>
      </c>
      <c r="N111" s="143">
        <v>41639</v>
      </c>
    </row>
    <row r="112" spans="1:14" ht="12.75" customHeight="1">
      <c r="A112" s="113">
        <v>105</v>
      </c>
      <c r="B112" s="183" t="s">
        <v>367</v>
      </c>
      <c r="C112" s="115" t="s">
        <v>293</v>
      </c>
      <c r="D112" s="119" t="s">
        <v>294</v>
      </c>
      <c r="E112" s="115" t="s">
        <v>305</v>
      </c>
      <c r="F112" s="102" t="s">
        <v>71</v>
      </c>
      <c r="G112" s="134" t="s">
        <v>55</v>
      </c>
      <c r="H112" s="102" t="s">
        <v>306</v>
      </c>
      <c r="I112" s="137" t="s">
        <v>85</v>
      </c>
      <c r="J112" s="177">
        <v>2.377</v>
      </c>
      <c r="K112" s="135"/>
      <c r="L112" s="135"/>
      <c r="M112" s="178">
        <f t="shared" si="1"/>
        <v>2.377</v>
      </c>
      <c r="N112" s="142">
        <v>41639</v>
      </c>
    </row>
    <row r="113" spans="1:14" ht="12.75" customHeight="1">
      <c r="A113" s="113">
        <v>106</v>
      </c>
      <c r="B113" s="183" t="s">
        <v>368</v>
      </c>
      <c r="C113" s="115" t="s">
        <v>293</v>
      </c>
      <c r="D113" s="119" t="s">
        <v>294</v>
      </c>
      <c r="E113" s="115" t="s">
        <v>307</v>
      </c>
      <c r="F113" s="102" t="s">
        <v>71</v>
      </c>
      <c r="G113" s="134" t="s">
        <v>55</v>
      </c>
      <c r="H113" s="102" t="s">
        <v>145</v>
      </c>
      <c r="I113" s="137" t="s">
        <v>85</v>
      </c>
      <c r="J113" s="177">
        <v>0.228</v>
      </c>
      <c r="K113" s="135"/>
      <c r="L113" s="135"/>
      <c r="M113" s="178">
        <f t="shared" si="1"/>
        <v>0.228</v>
      </c>
      <c r="N113" s="143">
        <v>41639</v>
      </c>
    </row>
    <row r="114" spans="1:14" ht="12.75" customHeight="1">
      <c r="A114" s="113">
        <v>107</v>
      </c>
      <c r="B114" s="183" t="s">
        <v>369</v>
      </c>
      <c r="C114" s="115" t="s">
        <v>293</v>
      </c>
      <c r="D114" s="119" t="s">
        <v>294</v>
      </c>
      <c r="E114" s="127" t="s">
        <v>308</v>
      </c>
      <c r="F114" s="102" t="s">
        <v>71</v>
      </c>
      <c r="G114" s="134" t="s">
        <v>55</v>
      </c>
      <c r="H114" s="102" t="s">
        <v>309</v>
      </c>
      <c r="I114" s="137" t="s">
        <v>76</v>
      </c>
      <c r="J114" s="177"/>
      <c r="K114" s="135">
        <f>3.141+14.629</f>
        <v>17.77</v>
      </c>
      <c r="L114" s="135">
        <f>1.718+8.001</f>
        <v>9.719</v>
      </c>
      <c r="M114" s="178">
        <f t="shared" si="1"/>
        <v>27.488999999999997</v>
      </c>
      <c r="N114" s="142">
        <v>41639</v>
      </c>
    </row>
    <row r="115" spans="1:14" ht="12.75" customHeight="1">
      <c r="A115" s="113">
        <v>108</v>
      </c>
      <c r="B115" s="183" t="s">
        <v>370</v>
      </c>
      <c r="C115" s="115" t="s">
        <v>293</v>
      </c>
      <c r="D115" s="119" t="s">
        <v>294</v>
      </c>
      <c r="E115" s="115" t="s">
        <v>310</v>
      </c>
      <c r="F115" s="102" t="s">
        <v>71</v>
      </c>
      <c r="G115" s="134" t="s">
        <v>55</v>
      </c>
      <c r="H115" s="102" t="s">
        <v>304</v>
      </c>
      <c r="I115" s="137" t="s">
        <v>85</v>
      </c>
      <c r="J115" s="177">
        <v>0.202</v>
      </c>
      <c r="K115" s="135"/>
      <c r="L115" s="135"/>
      <c r="M115" s="178">
        <f t="shared" si="1"/>
        <v>0.202</v>
      </c>
      <c r="N115" s="143">
        <v>41639</v>
      </c>
    </row>
    <row r="116" spans="1:14" ht="12.75" customHeight="1">
      <c r="A116" s="113">
        <v>109</v>
      </c>
      <c r="B116" s="183" t="s">
        <v>371</v>
      </c>
      <c r="C116" s="115" t="s">
        <v>293</v>
      </c>
      <c r="D116" s="119" t="s">
        <v>294</v>
      </c>
      <c r="E116" s="115" t="s">
        <v>310</v>
      </c>
      <c r="F116" s="102" t="s">
        <v>71</v>
      </c>
      <c r="G116" s="134" t="s">
        <v>55</v>
      </c>
      <c r="H116" s="102" t="s">
        <v>311</v>
      </c>
      <c r="I116" s="137" t="s">
        <v>73</v>
      </c>
      <c r="J116" s="177">
        <v>2.849</v>
      </c>
      <c r="K116" s="135"/>
      <c r="L116" s="135"/>
      <c r="M116" s="178">
        <f t="shared" si="1"/>
        <v>2.849</v>
      </c>
      <c r="N116" s="142">
        <v>41639</v>
      </c>
    </row>
    <row r="117" spans="1:14" ht="12.75" customHeight="1">
      <c r="A117" s="113">
        <v>110</v>
      </c>
      <c r="B117" s="183" t="s">
        <v>372</v>
      </c>
      <c r="C117" s="115" t="s">
        <v>293</v>
      </c>
      <c r="D117" s="119" t="s">
        <v>294</v>
      </c>
      <c r="E117" s="115" t="s">
        <v>312</v>
      </c>
      <c r="F117" s="102" t="s">
        <v>71</v>
      </c>
      <c r="G117" s="134" t="s">
        <v>55</v>
      </c>
      <c r="H117" s="102" t="s">
        <v>145</v>
      </c>
      <c r="I117" s="137" t="s">
        <v>85</v>
      </c>
      <c r="J117" s="177">
        <v>0.348</v>
      </c>
      <c r="K117" s="135"/>
      <c r="L117" s="135"/>
      <c r="M117" s="178">
        <f t="shared" si="1"/>
        <v>0.348</v>
      </c>
      <c r="N117" s="143">
        <v>41639</v>
      </c>
    </row>
    <row r="118" spans="1:14" ht="12.75" customHeight="1">
      <c r="A118" s="113">
        <v>111</v>
      </c>
      <c r="B118" s="183" t="s">
        <v>373</v>
      </c>
      <c r="C118" s="115" t="s">
        <v>293</v>
      </c>
      <c r="D118" s="119" t="s">
        <v>294</v>
      </c>
      <c r="E118" s="115" t="s">
        <v>313</v>
      </c>
      <c r="F118" s="102" t="s">
        <v>71</v>
      </c>
      <c r="G118" s="134" t="s">
        <v>55</v>
      </c>
      <c r="H118" s="102" t="s">
        <v>145</v>
      </c>
      <c r="I118" s="137" t="s">
        <v>85</v>
      </c>
      <c r="J118" s="177">
        <v>0.229</v>
      </c>
      <c r="K118" s="135"/>
      <c r="L118" s="135"/>
      <c r="M118" s="178">
        <f t="shared" si="1"/>
        <v>0.229</v>
      </c>
      <c r="N118" s="142">
        <v>41639</v>
      </c>
    </row>
    <row r="119" spans="1:14" ht="12.75" customHeight="1">
      <c r="A119" s="113">
        <v>112</v>
      </c>
      <c r="B119" s="183" t="s">
        <v>374</v>
      </c>
      <c r="C119" s="115" t="s">
        <v>293</v>
      </c>
      <c r="D119" s="119" t="s">
        <v>294</v>
      </c>
      <c r="E119" s="115" t="s">
        <v>314</v>
      </c>
      <c r="F119" s="102" t="s">
        <v>71</v>
      </c>
      <c r="G119" s="134" t="s">
        <v>55</v>
      </c>
      <c r="H119" s="102" t="s">
        <v>145</v>
      </c>
      <c r="I119" s="137" t="s">
        <v>85</v>
      </c>
      <c r="J119" s="177">
        <v>0.192</v>
      </c>
      <c r="K119" s="135"/>
      <c r="L119" s="135"/>
      <c r="M119" s="178">
        <f t="shared" si="1"/>
        <v>0.192</v>
      </c>
      <c r="N119" s="143">
        <v>41639</v>
      </c>
    </row>
    <row r="120" spans="1:14" ht="12.75" customHeight="1">
      <c r="A120" s="113">
        <v>113</v>
      </c>
      <c r="B120" s="183" t="s">
        <v>375</v>
      </c>
      <c r="C120" s="115" t="s">
        <v>293</v>
      </c>
      <c r="D120" s="119" t="s">
        <v>294</v>
      </c>
      <c r="E120" s="115" t="s">
        <v>315</v>
      </c>
      <c r="F120" s="102" t="s">
        <v>71</v>
      </c>
      <c r="G120" s="134" t="s">
        <v>55</v>
      </c>
      <c r="H120" s="102" t="s">
        <v>297</v>
      </c>
      <c r="I120" s="137" t="s">
        <v>85</v>
      </c>
      <c r="J120" s="177">
        <v>0.414</v>
      </c>
      <c r="K120" s="135"/>
      <c r="L120" s="135"/>
      <c r="M120" s="178">
        <f t="shared" si="1"/>
        <v>0.414</v>
      </c>
      <c r="N120" s="142">
        <v>41639</v>
      </c>
    </row>
    <row r="121" spans="1:14" ht="12.75" customHeight="1">
      <c r="A121" s="113">
        <v>114</v>
      </c>
      <c r="B121" s="183" t="s">
        <v>376</v>
      </c>
      <c r="C121" s="115" t="s">
        <v>293</v>
      </c>
      <c r="D121" s="119" t="s">
        <v>294</v>
      </c>
      <c r="E121" s="115" t="s">
        <v>316</v>
      </c>
      <c r="F121" s="102" t="s">
        <v>71</v>
      </c>
      <c r="G121" s="134" t="s">
        <v>55</v>
      </c>
      <c r="H121" s="102" t="s">
        <v>145</v>
      </c>
      <c r="I121" s="137" t="s">
        <v>85</v>
      </c>
      <c r="J121" s="177">
        <v>0.055</v>
      </c>
      <c r="K121" s="135"/>
      <c r="L121" s="135"/>
      <c r="M121" s="178">
        <f t="shared" si="1"/>
        <v>0.055</v>
      </c>
      <c r="N121" s="143">
        <v>41639</v>
      </c>
    </row>
    <row r="122" spans="1:14" ht="12.75" customHeight="1">
      <c r="A122" s="113">
        <v>115</v>
      </c>
      <c r="B122" s="183" t="s">
        <v>377</v>
      </c>
      <c r="C122" s="115" t="s">
        <v>293</v>
      </c>
      <c r="D122" s="119" t="s">
        <v>294</v>
      </c>
      <c r="E122" s="115" t="s">
        <v>316</v>
      </c>
      <c r="F122" s="102" t="s">
        <v>71</v>
      </c>
      <c r="G122" s="134" t="s">
        <v>55</v>
      </c>
      <c r="H122" s="102" t="s">
        <v>296</v>
      </c>
      <c r="I122" s="137" t="s">
        <v>85</v>
      </c>
      <c r="J122" s="177">
        <v>0</v>
      </c>
      <c r="K122" s="135"/>
      <c r="L122" s="135"/>
      <c r="M122" s="178">
        <f t="shared" si="1"/>
        <v>0</v>
      </c>
      <c r="N122" s="142">
        <v>41639</v>
      </c>
    </row>
    <row r="123" spans="1:14" ht="12.75" customHeight="1">
      <c r="A123" s="113">
        <v>116</v>
      </c>
      <c r="B123" s="183" t="s">
        <v>378</v>
      </c>
      <c r="C123" s="115" t="s">
        <v>293</v>
      </c>
      <c r="D123" s="119" t="s">
        <v>294</v>
      </c>
      <c r="E123" s="115" t="s">
        <v>317</v>
      </c>
      <c r="F123" s="102" t="s">
        <v>71</v>
      </c>
      <c r="G123" s="134" t="s">
        <v>55</v>
      </c>
      <c r="H123" s="102" t="s">
        <v>296</v>
      </c>
      <c r="I123" s="137" t="s">
        <v>85</v>
      </c>
      <c r="J123" s="177">
        <v>0.03</v>
      </c>
      <c r="K123" s="135"/>
      <c r="L123" s="135"/>
      <c r="M123" s="178">
        <f t="shared" si="1"/>
        <v>0.03</v>
      </c>
      <c r="N123" s="143">
        <v>41639</v>
      </c>
    </row>
    <row r="124" spans="1:14" ht="12.75" customHeight="1">
      <c r="A124" s="113">
        <v>117</v>
      </c>
      <c r="B124" s="183" t="s">
        <v>379</v>
      </c>
      <c r="C124" s="115" t="s">
        <v>293</v>
      </c>
      <c r="D124" s="119" t="s">
        <v>294</v>
      </c>
      <c r="E124" s="115" t="s">
        <v>317</v>
      </c>
      <c r="F124" s="102" t="s">
        <v>71</v>
      </c>
      <c r="G124" s="134" t="s">
        <v>55</v>
      </c>
      <c r="H124" s="102" t="s">
        <v>145</v>
      </c>
      <c r="I124" s="137" t="s">
        <v>85</v>
      </c>
      <c r="J124" s="177">
        <v>0.014</v>
      </c>
      <c r="K124" s="135"/>
      <c r="L124" s="135"/>
      <c r="M124" s="178">
        <f t="shared" si="1"/>
        <v>0.014</v>
      </c>
      <c r="N124" s="142">
        <v>41639</v>
      </c>
    </row>
    <row r="125" spans="1:14" ht="12.75" customHeight="1">
      <c r="A125" s="113">
        <v>118</v>
      </c>
      <c r="B125" s="183" t="s">
        <v>380</v>
      </c>
      <c r="C125" s="115" t="s">
        <v>293</v>
      </c>
      <c r="D125" s="119" t="s">
        <v>294</v>
      </c>
      <c r="E125" s="115" t="s">
        <v>318</v>
      </c>
      <c r="F125" s="102" t="s">
        <v>71</v>
      </c>
      <c r="G125" s="134" t="s">
        <v>55</v>
      </c>
      <c r="H125" s="102" t="s">
        <v>145</v>
      </c>
      <c r="I125" s="137" t="s">
        <v>85</v>
      </c>
      <c r="J125" s="177">
        <v>0.026</v>
      </c>
      <c r="K125" s="135"/>
      <c r="L125" s="135"/>
      <c r="M125" s="178">
        <f t="shared" si="1"/>
        <v>0.026</v>
      </c>
      <c r="N125" s="143">
        <v>41639</v>
      </c>
    </row>
    <row r="126" spans="1:14" ht="12.75" customHeight="1">
      <c r="A126" s="113">
        <v>119</v>
      </c>
      <c r="B126" s="183" t="s">
        <v>381</v>
      </c>
      <c r="C126" s="115" t="s">
        <v>293</v>
      </c>
      <c r="D126" s="119" t="s">
        <v>294</v>
      </c>
      <c r="E126" s="115" t="s">
        <v>318</v>
      </c>
      <c r="F126" s="102" t="s">
        <v>71</v>
      </c>
      <c r="G126" s="134" t="s">
        <v>55</v>
      </c>
      <c r="H126" s="102" t="s">
        <v>296</v>
      </c>
      <c r="I126" s="137" t="s">
        <v>85</v>
      </c>
      <c r="J126" s="177">
        <v>0</v>
      </c>
      <c r="K126" s="135"/>
      <c r="L126" s="135"/>
      <c r="M126" s="178">
        <f t="shared" si="1"/>
        <v>0</v>
      </c>
      <c r="N126" s="143">
        <v>41639</v>
      </c>
    </row>
    <row r="127" spans="1:14" ht="12.75" customHeight="1">
      <c r="A127" s="113">
        <v>120</v>
      </c>
      <c r="B127" s="183" t="s">
        <v>382</v>
      </c>
      <c r="C127" s="115" t="s">
        <v>293</v>
      </c>
      <c r="D127" s="119" t="s">
        <v>294</v>
      </c>
      <c r="E127" s="115" t="s">
        <v>319</v>
      </c>
      <c r="F127" s="102" t="s">
        <v>71</v>
      </c>
      <c r="G127" s="134" t="s">
        <v>55</v>
      </c>
      <c r="H127" s="102" t="s">
        <v>145</v>
      </c>
      <c r="I127" s="137" t="s">
        <v>85</v>
      </c>
      <c r="J127" s="177">
        <v>0.113</v>
      </c>
      <c r="K127" s="135"/>
      <c r="L127" s="135"/>
      <c r="M127" s="178">
        <f t="shared" si="1"/>
        <v>0.113</v>
      </c>
      <c r="N127" s="143">
        <v>41639</v>
      </c>
    </row>
    <row r="128" spans="1:14" ht="12.75" customHeight="1">
      <c r="A128" s="113">
        <v>121</v>
      </c>
      <c r="B128" s="183" t="s">
        <v>383</v>
      </c>
      <c r="C128" s="115" t="s">
        <v>293</v>
      </c>
      <c r="D128" s="119" t="s">
        <v>294</v>
      </c>
      <c r="E128" s="115" t="s">
        <v>320</v>
      </c>
      <c r="F128" s="102" t="s">
        <v>71</v>
      </c>
      <c r="G128" s="134" t="s">
        <v>55</v>
      </c>
      <c r="H128" s="102" t="s">
        <v>145</v>
      </c>
      <c r="I128" s="137" t="s">
        <v>85</v>
      </c>
      <c r="J128" s="177">
        <v>0.043</v>
      </c>
      <c r="K128" s="135"/>
      <c r="L128" s="135"/>
      <c r="M128" s="178">
        <f t="shared" si="1"/>
        <v>0.043</v>
      </c>
      <c r="N128" s="142">
        <v>41639</v>
      </c>
    </row>
    <row r="129" spans="1:14" ht="12.75" customHeight="1">
      <c r="A129" s="113">
        <v>122</v>
      </c>
      <c r="B129" s="183" t="s">
        <v>384</v>
      </c>
      <c r="C129" s="115" t="s">
        <v>293</v>
      </c>
      <c r="D129" s="119" t="s">
        <v>294</v>
      </c>
      <c r="E129" s="115" t="s">
        <v>321</v>
      </c>
      <c r="F129" s="102" t="s">
        <v>71</v>
      </c>
      <c r="G129" s="134" t="s">
        <v>55</v>
      </c>
      <c r="H129" s="102" t="s">
        <v>296</v>
      </c>
      <c r="I129" s="137" t="s">
        <v>85</v>
      </c>
      <c r="J129" s="177">
        <v>0.149</v>
      </c>
      <c r="K129" s="135"/>
      <c r="L129" s="135"/>
      <c r="M129" s="178">
        <f t="shared" si="1"/>
        <v>0.149</v>
      </c>
      <c r="N129" s="143">
        <v>41639</v>
      </c>
    </row>
    <row r="130" spans="1:14" ht="12.75" customHeight="1">
      <c r="A130" s="113">
        <v>123</v>
      </c>
      <c r="B130" s="183" t="s">
        <v>385</v>
      </c>
      <c r="C130" s="115" t="s">
        <v>293</v>
      </c>
      <c r="D130" s="119" t="s">
        <v>294</v>
      </c>
      <c r="E130" s="115" t="s">
        <v>322</v>
      </c>
      <c r="F130" s="102" t="s">
        <v>71</v>
      </c>
      <c r="G130" s="134" t="s">
        <v>55</v>
      </c>
      <c r="H130" s="102" t="s">
        <v>145</v>
      </c>
      <c r="I130" s="137" t="s">
        <v>85</v>
      </c>
      <c r="J130" s="177">
        <v>0.061</v>
      </c>
      <c r="K130" s="135"/>
      <c r="L130" s="135"/>
      <c r="M130" s="178">
        <f t="shared" si="1"/>
        <v>0.061</v>
      </c>
      <c r="N130" s="142">
        <v>41639</v>
      </c>
    </row>
    <row r="131" spans="1:14" ht="12.75" customHeight="1">
      <c r="A131" s="113">
        <v>124</v>
      </c>
      <c r="B131" s="183" t="s">
        <v>386</v>
      </c>
      <c r="C131" s="115" t="s">
        <v>293</v>
      </c>
      <c r="D131" s="119" t="s">
        <v>294</v>
      </c>
      <c r="E131" s="115" t="s">
        <v>323</v>
      </c>
      <c r="F131" s="102" t="s">
        <v>71</v>
      </c>
      <c r="G131" s="134" t="s">
        <v>55</v>
      </c>
      <c r="H131" s="102" t="s">
        <v>145</v>
      </c>
      <c r="I131" s="137" t="s">
        <v>85</v>
      </c>
      <c r="J131" s="177">
        <v>0.087</v>
      </c>
      <c r="K131" s="135"/>
      <c r="L131" s="135"/>
      <c r="M131" s="178">
        <f t="shared" si="1"/>
        <v>0.087</v>
      </c>
      <c r="N131" s="143">
        <v>41639</v>
      </c>
    </row>
    <row r="132" spans="1:14" ht="12.75" customHeight="1">
      <c r="A132" s="113">
        <v>125</v>
      </c>
      <c r="B132" s="183" t="s">
        <v>387</v>
      </c>
      <c r="C132" s="115" t="s">
        <v>293</v>
      </c>
      <c r="D132" s="119" t="s">
        <v>294</v>
      </c>
      <c r="E132" s="115" t="s">
        <v>324</v>
      </c>
      <c r="F132" s="102" t="s">
        <v>71</v>
      </c>
      <c r="G132" s="134" t="s">
        <v>55</v>
      </c>
      <c r="H132" s="102" t="s">
        <v>145</v>
      </c>
      <c r="I132" s="137" t="s">
        <v>85</v>
      </c>
      <c r="J132" s="177">
        <v>0.014</v>
      </c>
      <c r="K132" s="135"/>
      <c r="L132" s="135"/>
      <c r="M132" s="178">
        <f t="shared" si="1"/>
        <v>0.014</v>
      </c>
      <c r="N132" s="142">
        <v>41639</v>
      </c>
    </row>
    <row r="133" spans="1:14" ht="12.75" customHeight="1">
      <c r="A133" s="113">
        <v>126</v>
      </c>
      <c r="B133" s="183" t="s">
        <v>388</v>
      </c>
      <c r="C133" s="115" t="s">
        <v>293</v>
      </c>
      <c r="D133" s="119" t="s">
        <v>294</v>
      </c>
      <c r="E133" s="115" t="s">
        <v>325</v>
      </c>
      <c r="F133" s="102" t="s">
        <v>71</v>
      </c>
      <c r="G133" s="134" t="s">
        <v>55</v>
      </c>
      <c r="H133" s="102" t="s">
        <v>145</v>
      </c>
      <c r="I133" s="137" t="s">
        <v>85</v>
      </c>
      <c r="J133" s="177">
        <v>0.096</v>
      </c>
      <c r="K133" s="135"/>
      <c r="L133" s="135"/>
      <c r="M133" s="178">
        <f t="shared" si="1"/>
        <v>0.096</v>
      </c>
      <c r="N133" s="143">
        <v>41639</v>
      </c>
    </row>
    <row r="134" spans="1:14" ht="12.75" customHeight="1">
      <c r="A134" s="113">
        <v>127</v>
      </c>
      <c r="B134" s="183" t="s">
        <v>389</v>
      </c>
      <c r="C134" s="115" t="s">
        <v>293</v>
      </c>
      <c r="D134" s="119" t="s">
        <v>294</v>
      </c>
      <c r="E134" s="115" t="s">
        <v>326</v>
      </c>
      <c r="F134" s="102" t="s">
        <v>71</v>
      </c>
      <c r="G134" s="134" t="s">
        <v>55</v>
      </c>
      <c r="H134" s="102" t="s">
        <v>145</v>
      </c>
      <c r="I134" s="137" t="s">
        <v>85</v>
      </c>
      <c r="J134" s="177">
        <v>0.087</v>
      </c>
      <c r="K134" s="135"/>
      <c r="L134" s="135"/>
      <c r="M134" s="178">
        <f t="shared" si="1"/>
        <v>0.087</v>
      </c>
      <c r="N134" s="142">
        <v>41639</v>
      </c>
    </row>
    <row r="135" spans="1:14" ht="12.75" customHeight="1">
      <c r="A135" s="113">
        <v>128</v>
      </c>
      <c r="B135" s="183" t="s">
        <v>390</v>
      </c>
      <c r="C135" s="115" t="s">
        <v>293</v>
      </c>
      <c r="D135" s="119" t="s">
        <v>294</v>
      </c>
      <c r="E135" s="115" t="s">
        <v>327</v>
      </c>
      <c r="F135" s="102" t="s">
        <v>71</v>
      </c>
      <c r="G135" s="134" t="s">
        <v>55</v>
      </c>
      <c r="H135" s="102" t="s">
        <v>145</v>
      </c>
      <c r="I135" s="137" t="s">
        <v>85</v>
      </c>
      <c r="J135" s="177">
        <v>0.149</v>
      </c>
      <c r="K135" s="135"/>
      <c r="L135" s="135"/>
      <c r="M135" s="178">
        <f t="shared" si="1"/>
        <v>0.149</v>
      </c>
      <c r="N135" s="143">
        <v>41639</v>
      </c>
    </row>
    <row r="136" spans="1:14" ht="12.75" customHeight="1">
      <c r="A136" s="113">
        <v>129</v>
      </c>
      <c r="B136" s="183" t="s">
        <v>391</v>
      </c>
      <c r="C136" s="115" t="s">
        <v>293</v>
      </c>
      <c r="D136" s="119" t="s">
        <v>294</v>
      </c>
      <c r="E136" s="115" t="s">
        <v>328</v>
      </c>
      <c r="F136" s="102" t="s">
        <v>71</v>
      </c>
      <c r="G136" s="134" t="s">
        <v>55</v>
      </c>
      <c r="H136" s="102" t="s">
        <v>145</v>
      </c>
      <c r="I136" s="137" t="s">
        <v>85</v>
      </c>
      <c r="J136" s="177">
        <v>0.56</v>
      </c>
      <c r="K136" s="135"/>
      <c r="L136" s="135"/>
      <c r="M136" s="178">
        <f t="shared" si="1"/>
        <v>0.56</v>
      </c>
      <c r="N136" s="142">
        <v>41639</v>
      </c>
    </row>
    <row r="137" spans="1:14" ht="12.75" customHeight="1">
      <c r="A137" s="113">
        <v>130</v>
      </c>
      <c r="B137" s="183" t="s">
        <v>392</v>
      </c>
      <c r="C137" s="115" t="s">
        <v>293</v>
      </c>
      <c r="D137" s="119" t="s">
        <v>294</v>
      </c>
      <c r="E137" s="115" t="s">
        <v>329</v>
      </c>
      <c r="F137" s="102" t="s">
        <v>71</v>
      </c>
      <c r="G137" s="134" t="s">
        <v>55</v>
      </c>
      <c r="H137" s="102" t="s">
        <v>145</v>
      </c>
      <c r="I137" s="137" t="s">
        <v>85</v>
      </c>
      <c r="J137" s="177">
        <v>0.061</v>
      </c>
      <c r="K137" s="135"/>
      <c r="L137" s="135"/>
      <c r="M137" s="178">
        <f t="shared" si="1"/>
        <v>0.061</v>
      </c>
      <c r="N137" s="143">
        <v>41639</v>
      </c>
    </row>
    <row r="138" spans="1:14" ht="12.75" customHeight="1">
      <c r="A138" s="113">
        <v>131</v>
      </c>
      <c r="B138" s="183" t="s">
        <v>393</v>
      </c>
      <c r="C138" s="115" t="s">
        <v>293</v>
      </c>
      <c r="D138" s="119" t="s">
        <v>294</v>
      </c>
      <c r="E138" s="115" t="s">
        <v>330</v>
      </c>
      <c r="F138" s="102" t="s">
        <v>71</v>
      </c>
      <c r="G138" s="134" t="s">
        <v>55</v>
      </c>
      <c r="H138" s="102" t="s">
        <v>145</v>
      </c>
      <c r="I138" s="137" t="s">
        <v>85</v>
      </c>
      <c r="J138" s="177">
        <v>0.065</v>
      </c>
      <c r="K138" s="135"/>
      <c r="L138" s="135"/>
      <c r="M138" s="178">
        <f t="shared" si="1"/>
        <v>0.065</v>
      </c>
      <c r="N138" s="142">
        <v>41639</v>
      </c>
    </row>
    <row r="139" spans="1:14" ht="12.75" customHeight="1">
      <c r="A139" s="113">
        <v>132</v>
      </c>
      <c r="B139" s="183" t="s">
        <v>394</v>
      </c>
      <c r="C139" s="115" t="s">
        <v>293</v>
      </c>
      <c r="D139" s="119" t="s">
        <v>294</v>
      </c>
      <c r="E139" s="115" t="s">
        <v>331</v>
      </c>
      <c r="F139" s="102" t="s">
        <v>71</v>
      </c>
      <c r="G139" s="134" t="s">
        <v>55</v>
      </c>
      <c r="H139" s="102" t="s">
        <v>145</v>
      </c>
      <c r="I139" s="137" t="s">
        <v>85</v>
      </c>
      <c r="J139" s="177">
        <v>0.028</v>
      </c>
      <c r="K139" s="135"/>
      <c r="L139" s="135"/>
      <c r="M139" s="178">
        <f t="shared" si="1"/>
        <v>0.028</v>
      </c>
      <c r="N139" s="143">
        <v>41639</v>
      </c>
    </row>
    <row r="140" spans="1:14" ht="12.75" customHeight="1">
      <c r="A140" s="113">
        <v>133</v>
      </c>
      <c r="B140" s="183" t="s">
        <v>395</v>
      </c>
      <c r="C140" s="115" t="s">
        <v>293</v>
      </c>
      <c r="D140" s="119" t="s">
        <v>294</v>
      </c>
      <c r="E140" s="115" t="s">
        <v>332</v>
      </c>
      <c r="F140" s="102" t="s">
        <v>71</v>
      </c>
      <c r="G140" s="134" t="s">
        <v>55</v>
      </c>
      <c r="H140" s="102" t="s">
        <v>145</v>
      </c>
      <c r="I140" s="137" t="s">
        <v>85</v>
      </c>
      <c r="J140" s="177">
        <v>0.061</v>
      </c>
      <c r="K140" s="135"/>
      <c r="L140" s="135"/>
      <c r="M140" s="178">
        <f t="shared" si="1"/>
        <v>0.061</v>
      </c>
      <c r="N140" s="142">
        <v>41639</v>
      </c>
    </row>
    <row r="141" spans="1:14" ht="12.75" customHeight="1">
      <c r="A141" s="113">
        <v>134</v>
      </c>
      <c r="B141" s="183" t="s">
        <v>396</v>
      </c>
      <c r="C141" s="115" t="s">
        <v>293</v>
      </c>
      <c r="D141" s="119" t="s">
        <v>294</v>
      </c>
      <c r="E141" s="115" t="s">
        <v>333</v>
      </c>
      <c r="F141" s="102" t="s">
        <v>71</v>
      </c>
      <c r="G141" s="134" t="s">
        <v>55</v>
      </c>
      <c r="H141" s="102" t="s">
        <v>304</v>
      </c>
      <c r="I141" s="137" t="s">
        <v>85</v>
      </c>
      <c r="J141" s="177">
        <v>0.332</v>
      </c>
      <c r="K141" s="135"/>
      <c r="L141" s="135"/>
      <c r="M141" s="178">
        <f t="shared" si="1"/>
        <v>0.332</v>
      </c>
      <c r="N141" s="143">
        <v>41639</v>
      </c>
    </row>
    <row r="142" spans="1:14" ht="12.75" customHeight="1">
      <c r="A142" s="113">
        <v>135</v>
      </c>
      <c r="B142" s="183" t="s">
        <v>397</v>
      </c>
      <c r="C142" s="115" t="s">
        <v>293</v>
      </c>
      <c r="D142" s="119" t="s">
        <v>294</v>
      </c>
      <c r="E142" s="115" t="s">
        <v>334</v>
      </c>
      <c r="F142" s="102" t="s">
        <v>71</v>
      </c>
      <c r="G142" s="134" t="s">
        <v>55</v>
      </c>
      <c r="H142" s="102" t="s">
        <v>297</v>
      </c>
      <c r="I142" s="137" t="s">
        <v>85</v>
      </c>
      <c r="J142" s="177">
        <v>0.432</v>
      </c>
      <c r="K142" s="135"/>
      <c r="L142" s="135"/>
      <c r="M142" s="178">
        <f t="shared" si="1"/>
        <v>0.432</v>
      </c>
      <c r="N142" s="142">
        <v>41639</v>
      </c>
    </row>
    <row r="143" spans="1:14" ht="12.75" customHeight="1">
      <c r="A143" s="113">
        <v>136</v>
      </c>
      <c r="B143" s="183" t="s">
        <v>398</v>
      </c>
      <c r="C143" s="115" t="s">
        <v>293</v>
      </c>
      <c r="D143" s="119" t="s">
        <v>294</v>
      </c>
      <c r="E143" s="115" t="s">
        <v>335</v>
      </c>
      <c r="F143" s="102" t="s">
        <v>71</v>
      </c>
      <c r="G143" s="134" t="s">
        <v>55</v>
      </c>
      <c r="H143" s="102" t="s">
        <v>145</v>
      </c>
      <c r="I143" s="137" t="s">
        <v>85</v>
      </c>
      <c r="J143" s="177">
        <v>0.603</v>
      </c>
      <c r="K143" s="135"/>
      <c r="L143" s="135"/>
      <c r="M143" s="178">
        <f t="shared" si="1"/>
        <v>0.603</v>
      </c>
      <c r="N143" s="143">
        <v>41639</v>
      </c>
    </row>
    <row r="144" spans="1:14" ht="12.75" customHeight="1">
      <c r="A144" s="113">
        <v>137</v>
      </c>
      <c r="B144" s="183" t="s">
        <v>399</v>
      </c>
      <c r="C144" s="115" t="s">
        <v>293</v>
      </c>
      <c r="D144" s="119" t="s">
        <v>294</v>
      </c>
      <c r="E144" s="115" t="s">
        <v>335</v>
      </c>
      <c r="F144" s="102" t="s">
        <v>71</v>
      </c>
      <c r="G144" s="134" t="s">
        <v>55</v>
      </c>
      <c r="H144" s="102" t="s">
        <v>304</v>
      </c>
      <c r="I144" s="137" t="s">
        <v>85</v>
      </c>
      <c r="J144" s="177">
        <v>0.169</v>
      </c>
      <c r="K144" s="135"/>
      <c r="L144" s="135"/>
      <c r="M144" s="178">
        <f t="shared" si="1"/>
        <v>0.169</v>
      </c>
      <c r="N144" s="142">
        <v>41639</v>
      </c>
    </row>
    <row r="145" spans="1:14" ht="12.75" customHeight="1">
      <c r="A145" s="113">
        <v>138</v>
      </c>
      <c r="B145" s="183" t="s">
        <v>400</v>
      </c>
      <c r="C145" s="115" t="s">
        <v>293</v>
      </c>
      <c r="D145" s="119" t="s">
        <v>294</v>
      </c>
      <c r="E145" s="115" t="s">
        <v>336</v>
      </c>
      <c r="F145" s="102" t="s">
        <v>71</v>
      </c>
      <c r="G145" s="134" t="s">
        <v>55</v>
      </c>
      <c r="H145" s="102" t="s">
        <v>145</v>
      </c>
      <c r="I145" s="137" t="s">
        <v>85</v>
      </c>
      <c r="J145" s="177">
        <v>0.133</v>
      </c>
      <c r="K145" s="135"/>
      <c r="L145" s="135"/>
      <c r="M145" s="178">
        <f t="shared" si="1"/>
        <v>0.133</v>
      </c>
      <c r="N145" s="143">
        <v>41639</v>
      </c>
    </row>
    <row r="146" spans="1:14" ht="12.75" customHeight="1">
      <c r="A146" s="113">
        <v>139</v>
      </c>
      <c r="B146" s="183" t="s">
        <v>401</v>
      </c>
      <c r="C146" s="115" t="s">
        <v>293</v>
      </c>
      <c r="D146" s="119" t="s">
        <v>294</v>
      </c>
      <c r="E146" s="115" t="s">
        <v>337</v>
      </c>
      <c r="F146" s="102" t="s">
        <v>71</v>
      </c>
      <c r="G146" s="134" t="s">
        <v>55</v>
      </c>
      <c r="H146" s="102" t="s">
        <v>296</v>
      </c>
      <c r="I146" s="137" t="s">
        <v>85</v>
      </c>
      <c r="J146" s="177">
        <v>0.001</v>
      </c>
      <c r="K146" s="135"/>
      <c r="L146" s="135"/>
      <c r="M146" s="178">
        <f t="shared" si="1"/>
        <v>0.001</v>
      </c>
      <c r="N146" s="142">
        <v>41639</v>
      </c>
    </row>
    <row r="147" spans="1:14" ht="12.75" customHeight="1">
      <c r="A147" s="113">
        <v>140</v>
      </c>
      <c r="B147" s="183" t="s">
        <v>402</v>
      </c>
      <c r="C147" s="115" t="s">
        <v>293</v>
      </c>
      <c r="D147" s="119" t="s">
        <v>294</v>
      </c>
      <c r="E147" s="115" t="s">
        <v>338</v>
      </c>
      <c r="F147" s="102" t="s">
        <v>71</v>
      </c>
      <c r="G147" s="134" t="s">
        <v>55</v>
      </c>
      <c r="H147" s="102" t="s">
        <v>145</v>
      </c>
      <c r="I147" s="137" t="s">
        <v>85</v>
      </c>
      <c r="J147" s="177">
        <v>0.024</v>
      </c>
      <c r="K147" s="135"/>
      <c r="L147" s="135"/>
      <c r="M147" s="178">
        <f t="shared" si="1"/>
        <v>0.024</v>
      </c>
      <c r="N147" s="143">
        <v>41639</v>
      </c>
    </row>
    <row r="148" spans="1:14" ht="12.75" customHeight="1">
      <c r="A148" s="113">
        <v>141</v>
      </c>
      <c r="B148" s="183" t="s">
        <v>403</v>
      </c>
      <c r="C148" s="115" t="s">
        <v>293</v>
      </c>
      <c r="D148" s="119" t="s">
        <v>294</v>
      </c>
      <c r="E148" s="115" t="s">
        <v>97</v>
      </c>
      <c r="F148" s="102" t="s">
        <v>71</v>
      </c>
      <c r="G148" s="134" t="s">
        <v>55</v>
      </c>
      <c r="H148" s="102" t="s">
        <v>339</v>
      </c>
      <c r="I148" s="137" t="s">
        <v>73</v>
      </c>
      <c r="J148" s="177">
        <v>1.48</v>
      </c>
      <c r="K148" s="135"/>
      <c r="L148" s="135"/>
      <c r="M148" s="178">
        <f t="shared" si="1"/>
        <v>1.48</v>
      </c>
      <c r="N148" s="142">
        <v>41639</v>
      </c>
    </row>
    <row r="149" spans="1:14" ht="12.75" customHeight="1">
      <c r="A149" s="113">
        <v>142</v>
      </c>
      <c r="B149" s="183" t="s">
        <v>404</v>
      </c>
      <c r="C149" s="115" t="s">
        <v>293</v>
      </c>
      <c r="D149" s="119" t="s">
        <v>294</v>
      </c>
      <c r="E149" s="115" t="s">
        <v>340</v>
      </c>
      <c r="F149" s="102" t="s">
        <v>71</v>
      </c>
      <c r="G149" s="134" t="s">
        <v>55</v>
      </c>
      <c r="H149" s="102" t="s">
        <v>145</v>
      </c>
      <c r="I149" s="137" t="s">
        <v>85</v>
      </c>
      <c r="J149" s="177">
        <v>6.492</v>
      </c>
      <c r="K149" s="135"/>
      <c r="L149" s="135"/>
      <c r="M149" s="178">
        <f t="shared" si="1"/>
        <v>6.492</v>
      </c>
      <c r="N149" s="143">
        <v>41639</v>
      </c>
    </row>
    <row r="150" spans="1:14" ht="12.75" customHeight="1">
      <c r="A150" s="113">
        <v>143</v>
      </c>
      <c r="B150" s="183" t="s">
        <v>405</v>
      </c>
      <c r="C150" s="115" t="s">
        <v>293</v>
      </c>
      <c r="D150" s="119" t="s">
        <v>294</v>
      </c>
      <c r="E150" s="115" t="s">
        <v>341</v>
      </c>
      <c r="F150" s="102" t="s">
        <v>71</v>
      </c>
      <c r="G150" s="134" t="s">
        <v>55</v>
      </c>
      <c r="H150" s="102" t="s">
        <v>296</v>
      </c>
      <c r="I150" s="137" t="s">
        <v>85</v>
      </c>
      <c r="J150" s="177">
        <v>0.194</v>
      </c>
      <c r="K150" s="135"/>
      <c r="L150" s="135"/>
      <c r="M150" s="178">
        <f t="shared" si="1"/>
        <v>0.194</v>
      </c>
      <c r="N150" s="142">
        <v>41639</v>
      </c>
    </row>
    <row r="151" spans="1:14" ht="12.75" customHeight="1">
      <c r="A151" s="113">
        <v>144</v>
      </c>
      <c r="B151" s="183" t="s">
        <v>406</v>
      </c>
      <c r="C151" s="115" t="s">
        <v>293</v>
      </c>
      <c r="D151" s="119" t="s">
        <v>294</v>
      </c>
      <c r="E151" s="115" t="s">
        <v>341</v>
      </c>
      <c r="F151" s="102" t="s">
        <v>71</v>
      </c>
      <c r="G151" s="134" t="s">
        <v>55</v>
      </c>
      <c r="H151" s="102" t="s">
        <v>296</v>
      </c>
      <c r="I151" s="137" t="s">
        <v>85</v>
      </c>
      <c r="J151" s="177">
        <v>0.151</v>
      </c>
      <c r="K151" s="135"/>
      <c r="L151" s="135"/>
      <c r="M151" s="178">
        <f t="shared" si="1"/>
        <v>0.151</v>
      </c>
      <c r="N151" s="143">
        <v>41639</v>
      </c>
    </row>
    <row r="152" spans="1:14" ht="12.75" customHeight="1" thickBot="1">
      <c r="A152" s="113">
        <v>145</v>
      </c>
      <c r="B152" s="183" t="s">
        <v>407</v>
      </c>
      <c r="C152" s="105" t="s">
        <v>293</v>
      </c>
      <c r="D152" s="147" t="s">
        <v>294</v>
      </c>
      <c r="E152" s="150" t="s">
        <v>342</v>
      </c>
      <c r="F152" s="148" t="s">
        <v>71</v>
      </c>
      <c r="G152" s="146" t="s">
        <v>55</v>
      </c>
      <c r="H152" s="148" t="s">
        <v>309</v>
      </c>
      <c r="I152" s="169" t="s">
        <v>138</v>
      </c>
      <c r="J152" s="181">
        <v>62.365</v>
      </c>
      <c r="K152" s="149"/>
      <c r="L152" s="149"/>
      <c r="M152" s="182">
        <f t="shared" si="1"/>
        <v>62.365</v>
      </c>
      <c r="N152" s="168">
        <v>41639</v>
      </c>
    </row>
    <row r="153" spans="1:14" s="165" customFormat="1" ht="31.5" customHeight="1" thickBot="1">
      <c r="A153" s="163"/>
      <c r="B153" s="235" t="s">
        <v>252</v>
      </c>
      <c r="C153" s="236"/>
      <c r="D153" s="236"/>
      <c r="E153" s="236"/>
      <c r="F153" s="236"/>
      <c r="G153" s="236"/>
      <c r="H153" s="236"/>
      <c r="I153" s="237"/>
      <c r="J153" s="130">
        <f>SUM(J8:J152)</f>
        <v>1633.5709999999997</v>
      </c>
      <c r="K153" s="131">
        <f>SUM(K8:K152)</f>
        <v>467.84099999999984</v>
      </c>
      <c r="L153" s="132">
        <f>SUM(L8:L152)</f>
        <v>240.87499999999997</v>
      </c>
      <c r="M153" s="133">
        <f>SUM(M8:M152)</f>
        <v>2342.2870000000003</v>
      </c>
      <c r="N153" s="164"/>
    </row>
  </sheetData>
  <sheetProtection/>
  <mergeCells count="17">
    <mergeCell ref="I4:I7"/>
    <mergeCell ref="H4:H7"/>
    <mergeCell ref="B153:I153"/>
    <mergeCell ref="C4:C7"/>
    <mergeCell ref="E4:E7"/>
    <mergeCell ref="J4:M4"/>
    <mergeCell ref="M5:M7"/>
    <mergeCell ref="F4:F7"/>
    <mergeCell ref="G4:G7"/>
    <mergeCell ref="N4:N7"/>
    <mergeCell ref="L6:L7"/>
    <mergeCell ref="A4:A7"/>
    <mergeCell ref="B4:B7"/>
    <mergeCell ref="D4:D7"/>
    <mergeCell ref="K6:K7"/>
    <mergeCell ref="J5:J7"/>
    <mergeCell ref="K5:L5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8" scale="65" r:id="rId1"/>
  <headerFooter alignWithMargins="0">
    <oddHeader xml:space="preserve">&amp;RStránka &amp;P z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MÝstnÝ ˙°ad Praha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Šímová</dc:creator>
  <cp:keywords/>
  <dc:description/>
  <cp:lastModifiedBy>Motal</cp:lastModifiedBy>
  <cp:lastPrinted>2013-09-25T13:58:02Z</cp:lastPrinted>
  <dcterms:created xsi:type="dcterms:W3CDTF">2001-09-14T05:35:22Z</dcterms:created>
  <dcterms:modified xsi:type="dcterms:W3CDTF">2013-09-26T08:27:04Z</dcterms:modified>
  <cp:category/>
  <cp:version/>
  <cp:contentType/>
  <cp:contentStatus/>
</cp:coreProperties>
</file>