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275" windowHeight="11160" tabRatio="871" activeTab="5"/>
  </bookViews>
  <sheets>
    <sheet name="plyn - Tepvos" sheetId="1" r:id="rId1"/>
    <sheet name="plán ZP - VO a SO 2011" sheetId="2" r:id="rId2"/>
    <sheet name="plán ZP - MO 2011" sheetId="3" r:id="rId3"/>
    <sheet name="Město-elekt.energie + plán 2011" sheetId="4" r:id="rId4"/>
    <sheet name="elektrická energie - Tepvos" sheetId="5" r:id="rId5"/>
    <sheet name="plán elektrické energie VO 2011" sheetId="6" r:id="rId6"/>
  </sheets>
  <definedNames>
    <definedName name="_xlnm.Print_Area" localSheetId="0">'plyn - Tepvos'!$A$1:$R$36</definedName>
  </definedNames>
  <calcPr fullCalcOnLoad="1"/>
</workbook>
</file>

<file path=xl/sharedStrings.xml><?xml version="1.0" encoding="utf-8"?>
<sst xmlns="http://schemas.openxmlformats.org/spreadsheetml/2006/main" count="1923" uniqueCount="538">
  <si>
    <t>kWh</t>
  </si>
  <si>
    <t>Dodávka</t>
  </si>
  <si>
    <t>Celkem</t>
  </si>
  <si>
    <t xml:space="preserve">         Spotřeba </t>
  </si>
  <si>
    <r>
      <t>m</t>
    </r>
    <r>
      <rPr>
        <b/>
        <vertAlign val="superscript"/>
        <sz val="10"/>
        <color indexed="8"/>
        <rFont val="Arial"/>
        <family val="2"/>
      </rPr>
      <t>3</t>
    </r>
  </si>
  <si>
    <t>Číslo měřidla</t>
  </si>
  <si>
    <t>Adresa odběrného místa</t>
  </si>
  <si>
    <t>Charakter odběru</t>
  </si>
  <si>
    <t xml:space="preserve">    Ceny bez DPH</t>
  </si>
  <si>
    <t>Odběrné místo číslo</t>
  </si>
  <si>
    <t>Zákazník číslo</t>
  </si>
  <si>
    <t>Odběratel</t>
  </si>
  <si>
    <t>Distribuce</t>
  </si>
  <si>
    <t>Kč</t>
  </si>
  <si>
    <r>
      <t>m</t>
    </r>
    <r>
      <rPr>
        <b/>
        <vertAlign val="superscript"/>
        <sz val="8"/>
        <color indexed="8"/>
        <rFont val="Arial"/>
        <family val="2"/>
      </rPr>
      <t>3</t>
    </r>
  </si>
  <si>
    <t>Daň       z plynu/el.energie</t>
  </si>
  <si>
    <t>distribuční sazba</t>
  </si>
  <si>
    <t>velikost hlavního jističe</t>
  </si>
  <si>
    <t>Čistírna odpadních vod</t>
  </si>
  <si>
    <t>VELKO</t>
  </si>
  <si>
    <t>MALO</t>
  </si>
  <si>
    <t>C 25d</t>
  </si>
  <si>
    <t>3 x 50 A</t>
  </si>
  <si>
    <t>3 x 16 A</t>
  </si>
  <si>
    <t>Čerpací stanice pitné vody</t>
  </si>
  <si>
    <t>3 x 25 A</t>
  </si>
  <si>
    <t>Čerpací stanice + úpravna pitné vody</t>
  </si>
  <si>
    <t>C 02d</t>
  </si>
  <si>
    <t>Vodojem</t>
  </si>
  <si>
    <t>3 x 10 A</t>
  </si>
  <si>
    <t>VAK VODOJEM ÚSTÍ N. ORL</t>
  </si>
  <si>
    <t>Čerpací stanice - Vrty UO1 + UO2</t>
  </si>
  <si>
    <t>3 x 100 A</t>
  </si>
  <si>
    <t>3 x 20 A</t>
  </si>
  <si>
    <t xml:space="preserve">Sokolská 0, 562 04 Ústí nad Orlicí </t>
  </si>
  <si>
    <t>Čerpací stanice kanalizace (pro ČOV)</t>
  </si>
  <si>
    <t xml:space="preserve">Oldřichovice 0, 562 06 Ústí nad Orlicí </t>
  </si>
  <si>
    <t>VAK ČERP.STANICE ÚSTÍ N.O.</t>
  </si>
  <si>
    <t>VAK ČERP. STANICE ČOV ÚSTÍ N.O.</t>
  </si>
  <si>
    <t>Název odběrného místa</t>
  </si>
  <si>
    <t>TEPVOS, spol. s r.o.</t>
  </si>
  <si>
    <t>ČISTÍRNA ODPADNÍCH VOD - Libchavy</t>
  </si>
  <si>
    <t>ANO</t>
  </si>
  <si>
    <t>NE</t>
  </si>
  <si>
    <t>Libchavy 1458, 581 14 Libchavy</t>
  </si>
  <si>
    <t>Mazánkova 31, 562 06, Ústí nad Orlicí</t>
  </si>
  <si>
    <t>C 01d</t>
  </si>
  <si>
    <t>859182400700555737</t>
  </si>
  <si>
    <t>Třebovská 40, 562 03 Ústí nad Orlicí</t>
  </si>
  <si>
    <t>Mazánkova 75, 562 06, Ústí nad Orlicí</t>
  </si>
  <si>
    <t>3 x 160 A</t>
  </si>
  <si>
    <t>859182400700555000</t>
  </si>
  <si>
    <t>Heranova 76, 562 06, Ústí nad Orlicí</t>
  </si>
  <si>
    <t>859182400700555089</t>
  </si>
  <si>
    <t>1 x 25 A</t>
  </si>
  <si>
    <t>Skořenice 129, 565 01, Skořenice</t>
  </si>
  <si>
    <t>859182400700491936</t>
  </si>
  <si>
    <t>859182400707001039</t>
  </si>
  <si>
    <t>Sokolská 215, 562 04, Ústí nad Orlicí</t>
  </si>
  <si>
    <t>859182400700545622</t>
  </si>
  <si>
    <t>Třebovská 287, 562 03 Ústí nad Orlicí</t>
  </si>
  <si>
    <t>859182400700553276</t>
  </si>
  <si>
    <t>Dukelská 317, 562 01, Ústí nad Orlicí</t>
  </si>
  <si>
    <t>859182400700552828</t>
  </si>
  <si>
    <t>3 x 40 A</t>
  </si>
  <si>
    <t>Třebovská 338, 562 03, Ústí nad Orlicí</t>
  </si>
  <si>
    <t>859182400700553368</t>
  </si>
  <si>
    <t>Třebovská 407, 562 03, Ústí nad Orlicí</t>
  </si>
  <si>
    <t>859182400700575933</t>
  </si>
  <si>
    <t>Lukesova 412, 562 01, Ústí nad Orlicí</t>
  </si>
  <si>
    <t>859182400700550671</t>
  </si>
  <si>
    <t>Poříční 453, 562 03 Ústí nad Orlicí</t>
  </si>
  <si>
    <t>859182400700553566</t>
  </si>
  <si>
    <t>Okružní 517, 562 01 Ústí nad Orlicí</t>
  </si>
  <si>
    <t>859182400700550268</t>
  </si>
  <si>
    <t>C 03d</t>
  </si>
  <si>
    <t>3 x 80 A</t>
  </si>
  <si>
    <t>Bratří Čapků 1168, Ústí nad Orlicí</t>
  </si>
  <si>
    <t>859182400700574523</t>
  </si>
  <si>
    <t>Chodská 1193, 562 06 Ústí nad Orlicí</t>
  </si>
  <si>
    <t>859182400700555447</t>
  </si>
  <si>
    <t>Mazánkova 1205, 562 06, Ústí nad Orlicí</t>
  </si>
  <si>
    <t>859182400700555836</t>
  </si>
  <si>
    <t>Heranova 1206, 562 06, Ústí nad Orlicí</t>
  </si>
  <si>
    <t>859182400700555102</t>
  </si>
  <si>
    <t>Na Štěpnici 1208, 560 06 Ústí nad Orlicí</t>
  </si>
  <si>
    <t>859182400700555928</t>
  </si>
  <si>
    <t>Polská 1219, 562 06, Ústí nad Orlicí</t>
  </si>
  <si>
    <t>859182400700557632</t>
  </si>
  <si>
    <t>CHodská 1225, 562 06 Ústí nad Orlicí</t>
  </si>
  <si>
    <t>859182400700555607</t>
  </si>
  <si>
    <t>Chodská 1225, 562 06 Ústí nad Orlicí</t>
  </si>
  <si>
    <t>Heranova 1235, 562 06, Ústí nad Orlicí</t>
  </si>
  <si>
    <t>859182400700555218</t>
  </si>
  <si>
    <t>Heranova 1246, 562 06, Ústí nad Orlicí</t>
  </si>
  <si>
    <t>859182400700555300</t>
  </si>
  <si>
    <t>Polská 1263, 562 06, Ústí nad Orlicí</t>
  </si>
  <si>
    <t>859182400700557731</t>
  </si>
  <si>
    <t>U Hřiště 1281, 562 06, Ústí nad Orlicí</t>
  </si>
  <si>
    <t>859182400700558477</t>
  </si>
  <si>
    <t>3 x 15 A</t>
  </si>
  <si>
    <t>Na Pláni 1285, 562 06, Ústí nad Orlicí</t>
  </si>
  <si>
    <t>859182400700556819</t>
  </si>
  <si>
    <t>Popradská 1287, 562 06, Ústí nad Orlicí</t>
  </si>
  <si>
    <t>859182400700570372</t>
  </si>
  <si>
    <t>Popradská 1291, 562 06, Ústí nad Orlicí</t>
  </si>
  <si>
    <t>859182400700570389</t>
  </si>
  <si>
    <t>Nová 1327, 562 06, Ústí nad Orlicí</t>
  </si>
  <si>
    <t>859182400700558523</t>
  </si>
  <si>
    <t>Popradská 1328, 560 06, Ústí nad Orlicí</t>
  </si>
  <si>
    <t>859182400700570402</t>
  </si>
  <si>
    <t>Příčná 1330, 562 06, Ústí nad Orlicí</t>
  </si>
  <si>
    <t>859182400700572314</t>
  </si>
  <si>
    <t>Nová 1333, 562 06, Ústí nad Orlicí</t>
  </si>
  <si>
    <t>859182400700557373</t>
  </si>
  <si>
    <t>Polní 1339, 562 06, Ústí nad Orlicí</t>
  </si>
  <si>
    <t>859182400700552514</t>
  </si>
  <si>
    <t>V Lukách 1372, 562 01, Ústí nad Orlicí</t>
  </si>
  <si>
    <t>859182400700550916</t>
  </si>
  <si>
    <t>Kladská 1501, 562 06, Ústí nad Orlicí</t>
  </si>
  <si>
    <t>859182400707141186</t>
  </si>
  <si>
    <t>1 x 16 A</t>
  </si>
  <si>
    <t>Kladská 1502, 562 06, Ústí nad Orlicí</t>
  </si>
  <si>
    <t>859182400707141179</t>
  </si>
  <si>
    <t>Kladská 1503, 562 06, Ústí nad Orlicí</t>
  </si>
  <si>
    <t>859182400707233836</t>
  </si>
  <si>
    <t>Na Pláni 1530, 562 06, Ústí nad Orlicí</t>
  </si>
  <si>
    <t>859182400707521000</t>
  </si>
  <si>
    <t>27ZG500Z0070917R</t>
  </si>
  <si>
    <t>Mistra Jaroslava Kociána BČP 448, 562 01, Ústí nad Orlicí</t>
  </si>
  <si>
    <t>27ZG500Z0065592A</t>
  </si>
  <si>
    <t>27ZG500Z0070918P</t>
  </si>
  <si>
    <t>Mazánkova 683, 562 06, Ústí nad Orlicí</t>
  </si>
  <si>
    <t>27ZG500Z0059665W</t>
  </si>
  <si>
    <t>27ZG500Z0062124L</t>
  </si>
  <si>
    <t>Královéhradecká 687, 562 01, Ústí nad Orlicí</t>
  </si>
  <si>
    <t>27ZG500Z0082671H</t>
  </si>
  <si>
    <t>Na Pláni 1432, 562 06, Ústí nad Orlicí</t>
  </si>
  <si>
    <t>27ZG500Z0059596P</t>
  </si>
  <si>
    <t>Na Pláni 1433, 562 06, Ústí nad Orlicí</t>
  </si>
  <si>
    <t>27ZG500Z0059595R</t>
  </si>
  <si>
    <t>Na Pláni 1434, 562 06, Ústí nad Orlicí</t>
  </si>
  <si>
    <t>27ZG500Z0059594T</t>
  </si>
  <si>
    <t>Mírové nám. 1389, 562 01, Ústí nad Orlicí</t>
  </si>
  <si>
    <t>27ZG500Z00645983</t>
  </si>
  <si>
    <t>Královéhradecká 1526, 562 01, Ústí nad Orlicí</t>
  </si>
  <si>
    <t>27ZG500Z00313492X</t>
  </si>
  <si>
    <t>Pivovarská 40, 562 03, Ústí nad Orlicí</t>
  </si>
  <si>
    <t>27ZG500Z0070916T</t>
  </si>
  <si>
    <t>27ZG500Z00291518A</t>
  </si>
  <si>
    <t>Vrchovina 131, 565 01, Choceň</t>
  </si>
  <si>
    <t>V Lukách 135, 562 01, Ústí nad Orlicí</t>
  </si>
  <si>
    <t>27ZG500Z0075511U</t>
  </si>
  <si>
    <t>27ZG500Z0078583R</t>
  </si>
  <si>
    <t>T.G.Masaryka 184, 562 01, Ústí nad Orlicí</t>
  </si>
  <si>
    <t>27ZG500Z0070915V</t>
  </si>
  <si>
    <t>27ZG500Z00621916</t>
  </si>
  <si>
    <t>Třebovská 287, 562 03, Ústí nad Orlicí</t>
  </si>
  <si>
    <t>27ZG500Z0062123N</t>
  </si>
  <si>
    <t>Smetanova 510, 562 01, Ústí nad Orlicí</t>
  </si>
  <si>
    <t>27ZG500Z0070919N</t>
  </si>
  <si>
    <t>27ZG500Z0313934R</t>
  </si>
  <si>
    <t>Dukelská 300, 562 01, Ústí nad Orlicí</t>
  </si>
  <si>
    <t>STŘEDNÍ</t>
  </si>
  <si>
    <t>Poříční 453, 562 03, Ústí nad Orlicí</t>
  </si>
  <si>
    <t>V Lukách 126, 562 01, Ústí nad Orlicí</t>
  </si>
  <si>
    <t>Podměstí 517, 562 00, Ústí nad Orlicí</t>
  </si>
  <si>
    <t>27ZG500Z02913135</t>
  </si>
  <si>
    <t>27ZG500Z0291307N</t>
  </si>
  <si>
    <t>27ZG500Z0292059B</t>
  </si>
  <si>
    <t>27ZG500Z0291505J</t>
  </si>
  <si>
    <t>27ZG500Z0291315O</t>
  </si>
  <si>
    <t>27ZG500Z0291309J</t>
  </si>
  <si>
    <t>27ZG500Z0069232K</t>
  </si>
  <si>
    <t>4073381  8493158</t>
  </si>
  <si>
    <t>CELKEM</t>
  </si>
  <si>
    <t>27ZG500Z0064435V</t>
  </si>
  <si>
    <t>EAN, EIC KÓD</t>
  </si>
  <si>
    <t>PLYN</t>
  </si>
  <si>
    <t>ELEKTRIKA</t>
  </si>
  <si>
    <t>Město Ústí nad Orlicí</t>
  </si>
  <si>
    <t>Kostelní 506, 562 01, Ústí nad Orlicí</t>
  </si>
  <si>
    <t>859182400700549484</t>
  </si>
  <si>
    <t>1 x 10 A</t>
  </si>
  <si>
    <t>3 x 21 A</t>
  </si>
  <si>
    <t>859182400700551173</t>
  </si>
  <si>
    <t>859182400700573250</t>
  </si>
  <si>
    <t>859182400700553313</t>
  </si>
  <si>
    <t>3 x 37 A</t>
  </si>
  <si>
    <t>859182400704721084</t>
  </si>
  <si>
    <t>Pickova 54, 562 01, Ústí nad Orlicí</t>
  </si>
  <si>
    <t>Černovír 89, 562 01, Ústí nad Orlicí</t>
  </si>
  <si>
    <t>Třebovská 299, 562 03, Ústí nad Orlicí</t>
  </si>
  <si>
    <t xml:space="preserve">Dělnická 1405, 562 01, Ústí nad Orlicí </t>
  </si>
  <si>
    <t>859182400700556086</t>
  </si>
  <si>
    <t>3 x 63 A</t>
  </si>
  <si>
    <t>859182400700569567</t>
  </si>
  <si>
    <t>Sychrova 16, 562 01, Ústí nad Orlicí</t>
  </si>
  <si>
    <t>859182400700550343</t>
  </si>
  <si>
    <t>3 x 200 A</t>
  </si>
  <si>
    <t>Vrbová 655, 562 01, Ústí nad Orlicí</t>
  </si>
  <si>
    <t>859182400700559490</t>
  </si>
  <si>
    <t>3 x 125 A</t>
  </si>
  <si>
    <t>Mírové nám. 7, 562 01, Ústí nad Orlicí</t>
  </si>
  <si>
    <t>859182400700600659</t>
  </si>
  <si>
    <t>T.G.Masaryka 105, 562 01, Ústí nad Orlicí</t>
  </si>
  <si>
    <t>17.listipadu 411, 562 01, Ústí nad Orlicí</t>
  </si>
  <si>
    <t>859182400700939025</t>
  </si>
  <si>
    <t>859182400700561400</t>
  </si>
  <si>
    <t>Ústí nad Orlicí 1458,  562 01 Ústí nad Orlicí 1*</t>
  </si>
  <si>
    <t>Na Ostrově, 562 01 Ústí nad Orlicí 1*</t>
  </si>
  <si>
    <t>Čs. armády, 562 01 Ústí nad Orlicí 1*</t>
  </si>
  <si>
    <t>Pod Horou 1072, 562 01 Ústí nad Orlicí 1</t>
  </si>
  <si>
    <t xml:space="preserve">Horní Houžovec 0, 562 01 Ústí nad Orlicí </t>
  </si>
  <si>
    <t xml:space="preserve">Dolní Houžovec 0, 562 01 Ústí nad Orlicí </t>
  </si>
  <si>
    <t xml:space="preserve">Knapovec 0, 562 01 Ústí nad Orlicí </t>
  </si>
  <si>
    <t>Knapovec U, 562 01 Ústí nad Orlicí *</t>
  </si>
  <si>
    <t>Na Ostrově,  562 01 Ústí nad Orlicí 1 *</t>
  </si>
  <si>
    <t xml:space="preserve">Vrbová 0, 562 03 Ústí nad Orlicí </t>
  </si>
  <si>
    <t>859182400700937618</t>
  </si>
  <si>
    <t>859182400700957548</t>
  </si>
  <si>
    <t>859182400700937564</t>
  </si>
  <si>
    <t>859182400700545240</t>
  </si>
  <si>
    <t>859182400700545097</t>
  </si>
  <si>
    <t>859182400700939414</t>
  </si>
  <si>
    <t>859182400700524283</t>
  </si>
  <si>
    <t>859182400700524009</t>
  </si>
  <si>
    <t>859182400700524344</t>
  </si>
  <si>
    <t>859182400700576640</t>
  </si>
  <si>
    <t>859182400700941356</t>
  </si>
  <si>
    <t>859182400700559438</t>
  </si>
  <si>
    <t>Královéhradecká čp. 687</t>
  </si>
  <si>
    <t>3 x 80A</t>
  </si>
  <si>
    <t>Královéhradecká čp. 1526</t>
  </si>
  <si>
    <t>Lanškrounská - Andělov</t>
  </si>
  <si>
    <t>3 x 25A</t>
  </si>
  <si>
    <t>veřejné WC</t>
  </si>
  <si>
    <t>3 x 16A</t>
  </si>
  <si>
    <t>17. listopadu</t>
  </si>
  <si>
    <t>1 x 6A</t>
  </si>
  <si>
    <t>Čs. armády</t>
  </si>
  <si>
    <t>Hřbitovní</t>
  </si>
  <si>
    <t>3 x 48A</t>
  </si>
  <si>
    <t>Lázeňská - přechod</t>
  </si>
  <si>
    <t>1 x 10A</t>
  </si>
  <si>
    <t>Královéhradecká - přechod</t>
  </si>
  <si>
    <t>Třebovská</t>
  </si>
  <si>
    <t>3 x 63A</t>
  </si>
  <si>
    <t>Kerhartice</t>
  </si>
  <si>
    <t>3 x 46A</t>
  </si>
  <si>
    <t>Ježkova</t>
  </si>
  <si>
    <t>Kostelní</t>
  </si>
  <si>
    <t>U Letiště</t>
  </si>
  <si>
    <t>Lochmanova</t>
  </si>
  <si>
    <t>3 x 120A</t>
  </si>
  <si>
    <t>Dukelská N.</t>
  </si>
  <si>
    <t>T. G. Masaryka</t>
  </si>
  <si>
    <t>3 x 50A</t>
  </si>
  <si>
    <t>Lázeňská</t>
  </si>
  <si>
    <t>3 x 85A</t>
  </si>
  <si>
    <t>Dukelská</t>
  </si>
  <si>
    <t>3 x 40A</t>
  </si>
  <si>
    <t>Na Výsluní</t>
  </si>
  <si>
    <t>3 x 35A</t>
  </si>
  <si>
    <t>M. R. Štefanika</t>
  </si>
  <si>
    <t>Na Štěpnici</t>
  </si>
  <si>
    <t>Dolní Houžovec</t>
  </si>
  <si>
    <t>Pickova</t>
  </si>
  <si>
    <t>Na Pláni</t>
  </si>
  <si>
    <t>Pod Horou</t>
  </si>
  <si>
    <t>Černovír</t>
  </si>
  <si>
    <t>3 x 125A</t>
  </si>
  <si>
    <t>3 x 32A</t>
  </si>
  <si>
    <t>Knapovec</t>
  </si>
  <si>
    <t>Knapovec kolo</t>
  </si>
  <si>
    <t>Horní Houžovec</t>
  </si>
  <si>
    <t>Polská</t>
  </si>
  <si>
    <t>Pivovarská</t>
  </si>
  <si>
    <t>Sokolská</t>
  </si>
  <si>
    <t>3 x 86A</t>
  </si>
  <si>
    <t>Špindlerova</t>
  </si>
  <si>
    <r>
      <t>m</t>
    </r>
    <r>
      <rPr>
        <b/>
        <vertAlign val="superscript"/>
        <sz val="9"/>
        <color indexed="8"/>
        <rFont val="Arial"/>
        <family val="2"/>
      </rPr>
      <t>3</t>
    </r>
  </si>
  <si>
    <t>Daň z plynu/el.energie</t>
  </si>
  <si>
    <t>Aquapark, V Lukách, 562 01, Ústí nad Orlicí</t>
  </si>
  <si>
    <t>859182400700583000</t>
  </si>
  <si>
    <t>KPB, Polská 1360,  562 06 Ústí nad Orlicí</t>
  </si>
  <si>
    <t>859182400700552000</t>
  </si>
  <si>
    <t>ZS, Jaroslava Kociana 448, 562 01, Ústí nad Orlicí</t>
  </si>
  <si>
    <t>Sauna, V Lukách 135, 562 01, Ústí nad Orlicí</t>
  </si>
  <si>
    <t>859182400700550000</t>
  </si>
  <si>
    <t>Velká Morava 17, 561 69, Dolní Morava</t>
  </si>
  <si>
    <t>859182400700535000</t>
  </si>
  <si>
    <t>Smetanova (v.p.Kociána), 562 01, Ústí nad Orlicí</t>
  </si>
  <si>
    <t>859182400707532632</t>
  </si>
  <si>
    <t>C 62d</t>
  </si>
  <si>
    <t>ZUŠ J.Kociána, Smetanova 1500, Ústí nad Orlicí</t>
  </si>
  <si>
    <t>859182400700594330</t>
  </si>
  <si>
    <t>ZŠ Školní 75, 562 04, Ústí nad Orlicí</t>
  </si>
  <si>
    <t>859182400700545400</t>
  </si>
  <si>
    <t>3 x 200A</t>
  </si>
  <si>
    <t>MŠ Pod Lesem 290, 562 03, Ústí nad Orlicí</t>
  </si>
  <si>
    <t>859182400700553283</t>
  </si>
  <si>
    <t>MŠ Sokolská 165, 562 04, Ústí nad Orlicí</t>
  </si>
  <si>
    <t>859182400700545516</t>
  </si>
  <si>
    <t>MŠ Dělnická 67, 562 01, Ústí nad Orlicí</t>
  </si>
  <si>
    <t>859182400700561530</t>
  </si>
  <si>
    <t>MŠ Na Výsluní 200, 562 01, Ústí nad Orlicí</t>
  </si>
  <si>
    <t>859182400700561387</t>
  </si>
  <si>
    <t>3 x 630 A</t>
  </si>
  <si>
    <t>MŠ Heranova 1348, 562 06, Ústí nad Orlicí</t>
  </si>
  <si>
    <t>859182400700556147</t>
  </si>
  <si>
    <t>MŠ Knapovec 8, 562 01 Ústí nad Orlicí</t>
  </si>
  <si>
    <t>859182400700524375</t>
  </si>
  <si>
    <t>3 x 32 A</t>
  </si>
  <si>
    <t>Ne</t>
  </si>
  <si>
    <t>Smlouva do</t>
  </si>
  <si>
    <t>859182400700550626</t>
  </si>
  <si>
    <t>859182400707442139</t>
  </si>
  <si>
    <t>859182400707545427</t>
  </si>
  <si>
    <t>859182400700549910</t>
  </si>
  <si>
    <t>859182400700578514</t>
  </si>
  <si>
    <t>859182400700578569</t>
  </si>
  <si>
    <t>859182400700551050</t>
  </si>
  <si>
    <t>859182400707239548</t>
  </si>
  <si>
    <t>859182400707239555</t>
  </si>
  <si>
    <t>859182400700552989</t>
  </si>
  <si>
    <t>859182400700552996</t>
  </si>
  <si>
    <t>859182400700545264</t>
  </si>
  <si>
    <t>859182400700550428</t>
  </si>
  <si>
    <t>859182400700549460</t>
  </si>
  <si>
    <t>859182400700591902</t>
  </si>
  <si>
    <t>859182400700550558</t>
  </si>
  <si>
    <t>859182400700589138</t>
  </si>
  <si>
    <t>859182400700552255</t>
  </si>
  <si>
    <t>859182400700550107</t>
  </si>
  <si>
    <t>859182400700552682</t>
  </si>
  <si>
    <t>859182400700551166</t>
  </si>
  <si>
    <t>859182400700549507</t>
  </si>
  <si>
    <t>859182400700549514</t>
  </si>
  <si>
    <t>859182400700552422</t>
  </si>
  <si>
    <t>859182400700556932</t>
  </si>
  <si>
    <t>859182400700565484</t>
  </si>
  <si>
    <t>859182400700550534</t>
  </si>
  <si>
    <t>859182400700556697</t>
  </si>
  <si>
    <t>859182400700550282</t>
  </si>
  <si>
    <t>859182400700523927</t>
  </si>
  <si>
    <t>859182400700585291</t>
  </si>
  <si>
    <t>859182400700524313</t>
  </si>
  <si>
    <t>859182400700582672</t>
  </si>
  <si>
    <t>859182400700565521</t>
  </si>
  <si>
    <t>859182400700552613</t>
  </si>
  <si>
    <t>859182400700552965</t>
  </si>
  <si>
    <t>859182400700552972</t>
  </si>
  <si>
    <t>859182400700568584</t>
  </si>
  <si>
    <t>859182400700551203</t>
  </si>
  <si>
    <t>Plán ZP - MO na rok 2011</t>
  </si>
  <si>
    <t>EIC</t>
  </si>
  <si>
    <t>číslo měřidla</t>
  </si>
  <si>
    <t>adresa odběrného místa</t>
  </si>
  <si>
    <t>kategorie odběru</t>
  </si>
  <si>
    <t>roční spotřeba</t>
  </si>
  <si>
    <t>rezerv.kapacita</t>
  </si>
  <si>
    <t>stávající smlouva</t>
  </si>
  <si>
    <t>smlouva platná do</t>
  </si>
  <si>
    <t>výpovědní lhůta</t>
  </si>
  <si>
    <t>(MWh/rok)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</si>
  <si>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/den</t>
    </r>
  </si>
  <si>
    <t>Plán ZP - VO a SO na rok 2011</t>
  </si>
  <si>
    <t>Mazánkova 75,      Ústí nad Orlicí</t>
  </si>
  <si>
    <t>Podměstí 517,       Ústí nad Orlicí</t>
  </si>
  <si>
    <t>Poříční 453,             Ústí nad Orlicí</t>
  </si>
  <si>
    <t>Třebovská 407,    Ústí nad Orlicí</t>
  </si>
  <si>
    <t>období</t>
  </si>
  <si>
    <t>MWh</t>
  </si>
  <si>
    <t xml:space="preserve">leden </t>
  </si>
  <si>
    <t xml:space="preserve">únor </t>
  </si>
  <si>
    <t>březen</t>
  </si>
  <si>
    <t>duben</t>
  </si>
  <si>
    <t xml:space="preserve">květen </t>
  </si>
  <si>
    <t xml:space="preserve">červen </t>
  </si>
  <si>
    <t>červenec</t>
  </si>
  <si>
    <t>srpen</t>
  </si>
  <si>
    <t>září</t>
  </si>
  <si>
    <t>říjen</t>
  </si>
  <si>
    <t>listopad</t>
  </si>
  <si>
    <t>prosinec</t>
  </si>
  <si>
    <t>celkem</t>
  </si>
  <si>
    <t>Dukelská 317,       Ústí nad Orlicí</t>
  </si>
  <si>
    <t>Dukelská 300,       Ústí nad Orlicí</t>
  </si>
  <si>
    <t>MŠ Nerudova 136, 562 03, Ústí nad Orlicí</t>
  </si>
  <si>
    <t>859182400700575926</t>
  </si>
  <si>
    <t>859182400700549378</t>
  </si>
  <si>
    <t>Spotřeba</t>
  </si>
  <si>
    <t>ZŠ Komenského 11, 562 01, Ústí nad Orlicí (stará budova)</t>
  </si>
  <si>
    <t>ZŠ Komenského 11, 562 01, Ústí nad Orlicí (nová budova)</t>
  </si>
  <si>
    <t>859182400700561325</t>
  </si>
  <si>
    <t>3 x 60 A</t>
  </si>
  <si>
    <t>ZŠ Komenského 11, 562 01, Ústí nad Orlicí (I.stupeň)</t>
  </si>
  <si>
    <t>859182400700556949</t>
  </si>
  <si>
    <t>ZŠ Komenského 11, 562 01, Ústí nad Orlicí (ŠD)</t>
  </si>
  <si>
    <t>859182400700556956</t>
  </si>
  <si>
    <t>ŠJ T.G.Masaryka 148, 562 01, Ústí nad Orlicí</t>
  </si>
  <si>
    <t>859182400700574271</t>
  </si>
  <si>
    <t>Klubcentrum, Lochmanova 1400, 562 01, Ústí nad Orlicí</t>
  </si>
  <si>
    <t>Klubcentrum, Husova 1062, 562 01, Ústí nad Orlicí</t>
  </si>
  <si>
    <t>859182400700569437</t>
  </si>
  <si>
    <t>3 x 300 A</t>
  </si>
  <si>
    <t>Městské muzeum, 17.listopadu 72, 562 01, Ústí nad Orlicí</t>
  </si>
  <si>
    <t>859182400700551548</t>
  </si>
  <si>
    <t>Městská knihovna, Příkopy 376, 562 01, Ústí nad Orlicí</t>
  </si>
  <si>
    <t>859182400700577265</t>
  </si>
  <si>
    <t>Knihovna, Sokolská 138, 562 04, Ústí nad Orlicí</t>
  </si>
  <si>
    <t>859182400700545486</t>
  </si>
  <si>
    <t>MŠ Černovír 96, 562 01, Ústí nad Orlicí</t>
  </si>
  <si>
    <t>859182400700523989</t>
  </si>
  <si>
    <t>Stacionář, T.G.Masaryka 123, 562 01. Ústí nad Orlicí</t>
  </si>
  <si>
    <t>859182400700569543</t>
  </si>
  <si>
    <t>Domov důchodců, Cihlářská 761, 562 01, Ústí nad Orlicí</t>
  </si>
  <si>
    <t>859182400700551180</t>
  </si>
  <si>
    <t>3 x 250 A</t>
  </si>
  <si>
    <t>Centrum sociální péče, Na Pláni 1343, 562 06, Ústí nad Orlicí</t>
  </si>
  <si>
    <t>859182400700570211</t>
  </si>
  <si>
    <t>Evakuační výtah, Na Pláni 1432, 562 06, Ústí nad Orlicí</t>
  </si>
  <si>
    <t>859182400700585482</t>
  </si>
  <si>
    <t>Spol.spotřeba - byty, Na Pláni 1433, 562 06, Ústí nad Orlicí</t>
  </si>
  <si>
    <t>859182400700585499</t>
  </si>
  <si>
    <t>Společné prostory, Na Pláni 1432, 562 06, Ústí nad Orlicí</t>
  </si>
  <si>
    <t>859182400700585475</t>
  </si>
  <si>
    <t>Výtah, Na Pláni 1433, 562 06, Ústí nad Orlicí</t>
  </si>
  <si>
    <t>859182400700585505</t>
  </si>
  <si>
    <t>Výtah, Na Pláni 1434, 562 06, Ústí nad Orlicí</t>
  </si>
  <si>
    <t>859182400700585512</t>
  </si>
  <si>
    <t>859182400707150621</t>
  </si>
  <si>
    <t>859182400707150409</t>
  </si>
  <si>
    <t>859182400707235960</t>
  </si>
  <si>
    <t>859182400707150638</t>
  </si>
  <si>
    <t>Kladská 1501, (společné prostory), 562 06, Ústí nad Orlicí</t>
  </si>
  <si>
    <t>Kladská 1502, (společné prostory), 562 06, Ústí nad Orlicí</t>
  </si>
  <si>
    <t>Kladská 1503, (společné prostory), 562 06, Ústí nad Orlicí</t>
  </si>
  <si>
    <t>859182400707150614</t>
  </si>
  <si>
    <t>Kladská 1503, (evak. Výtah), 562 06, Ústí nad Orlicí</t>
  </si>
  <si>
    <t>859182400707235977</t>
  </si>
  <si>
    <t>Démos, spol. s.r.o., Ústí nad Orlicí</t>
  </si>
  <si>
    <t>859182400700551746</t>
  </si>
  <si>
    <t>Kultůrní dům, Smetanova 470, 562 01, Ústí nad Orlicí</t>
  </si>
  <si>
    <t>859182400700556321</t>
  </si>
  <si>
    <t>3 x 315 A</t>
  </si>
  <si>
    <t>Hotel Poprad, Smetanova 470, 562 01, Ústí nad Orlicí</t>
  </si>
  <si>
    <t>859182400700570136</t>
  </si>
  <si>
    <t>Smetanova 470, (město), 562 01, Ústí nad Orlicí</t>
  </si>
  <si>
    <t>859182400700556338</t>
  </si>
  <si>
    <t>T.G.Masaryka 184, (kryt CO) 562 01, Ústí nad Orlicí</t>
  </si>
  <si>
    <t>Dukelská 300, (ubytovna), 562 01, Ústí nad Orlicí</t>
  </si>
  <si>
    <t>859182400700569673</t>
  </si>
  <si>
    <t>Knapovec 126, (město), 562 01, Ústí nad Orlicí</t>
  </si>
  <si>
    <t>859182400700565552</t>
  </si>
  <si>
    <t xml:space="preserve"> C 02 d</t>
  </si>
  <si>
    <t>Třebovská 436, 562 01, Ústí nad Orlicí</t>
  </si>
  <si>
    <t>859182400707384811</t>
  </si>
  <si>
    <t>Poříční 112, 562 03, Ústí nad Orlicí</t>
  </si>
  <si>
    <t>859182400704784522</t>
  </si>
  <si>
    <t>Dolní Libchavy 246, 561 16, Libchavy</t>
  </si>
  <si>
    <t>859182400700492667</t>
  </si>
  <si>
    <t>Zborovská 1215, 562 01, Ústí nad Orlicí</t>
  </si>
  <si>
    <t>859182400700550978</t>
  </si>
  <si>
    <t>Černovír 9, (spol.prostory), 562 01, Ústí nad Orlicí</t>
  </si>
  <si>
    <t>859182400700523965</t>
  </si>
  <si>
    <t>IČO</t>
  </si>
  <si>
    <t>00279676</t>
  </si>
  <si>
    <t>00485195</t>
  </si>
  <si>
    <t>75018608</t>
  </si>
  <si>
    <t>75017474</t>
  </si>
  <si>
    <t>75018284</t>
  </si>
  <si>
    <t>75017318</t>
  </si>
  <si>
    <t>75017237</t>
  </si>
  <si>
    <t>75017393</t>
  </si>
  <si>
    <t>75017636</t>
  </si>
  <si>
    <t>75017555</t>
  </si>
  <si>
    <t>75018365</t>
  </si>
  <si>
    <t>75018683</t>
  </si>
  <si>
    <t>00486329</t>
  </si>
  <si>
    <t>68212691</t>
  </si>
  <si>
    <t>75017717</t>
  </si>
  <si>
    <t>70865388</t>
  </si>
  <si>
    <t>70857130</t>
  </si>
  <si>
    <t>70857156</t>
  </si>
  <si>
    <t>ZŠ Třebovská 147, 562 03, Ústí nad Orlicí</t>
  </si>
  <si>
    <t>ZŠ Bří Čapků 1332, 562 06, Ústí nad Orlicí</t>
  </si>
  <si>
    <t>859182400700574318</t>
  </si>
  <si>
    <t>ZŠ Bří Čapků 1332, (ŠJ), 562 06, Ústí nad Orlicí</t>
  </si>
  <si>
    <t>ZŠ Třebovská 221, 562 03, Ústí nad Orlicí</t>
  </si>
  <si>
    <t>859182400700553252</t>
  </si>
  <si>
    <t>859182400700553610</t>
  </si>
  <si>
    <t>C 26d</t>
  </si>
  <si>
    <t>ZŠ Třebovská, tělocvična, 562 03, Ústí nad Orlicí</t>
  </si>
  <si>
    <t>859182400700561431</t>
  </si>
  <si>
    <t>ZŠ Třebovská 164, (ŠJ),  562 03, Ústí nad Orlicí</t>
  </si>
  <si>
    <t>859182400700553191</t>
  </si>
  <si>
    <t>Kabelová televize, Tvardkova 1191, 562 01, Ústí nad Orlicí</t>
  </si>
  <si>
    <t>859182400700577692</t>
  </si>
  <si>
    <t>Zpracoval: Pavlína Ziklová 31.8.2011</t>
  </si>
  <si>
    <t>SO</t>
  </si>
  <si>
    <t>VO</t>
  </si>
  <si>
    <t>MO</t>
  </si>
  <si>
    <t xml:space="preserve">nabídková cena v Kč bez DPH </t>
  </si>
  <si>
    <t xml:space="preserve">jednotková cena v Kč bez DPH </t>
  </si>
  <si>
    <t xml:space="preserve">celková cena v Kč bez DPH </t>
  </si>
  <si>
    <t>Smlouva na dobu (výpovědní lhůta</t>
  </si>
  <si>
    <t>měsíců</t>
  </si>
  <si>
    <t>859182400700837564</t>
  </si>
  <si>
    <t>Čistírna odpadních vod / Ústí nad Orlicí</t>
  </si>
  <si>
    <t>VAK ČERP.STANICE Ú.n.O. - Pod Horou 1</t>
  </si>
  <si>
    <t>VAK VODOJEM ÚSTÍ n.ORL. / Na Ostrově</t>
  </si>
  <si>
    <t>Čistírna odp. vod Ú.n.O. - Libchavy</t>
  </si>
  <si>
    <t>VAK ČERP.STANICE ČOV Ú.n.O. - Čs.arm.</t>
  </si>
  <si>
    <t>Čistirna odp.vod,      Ústí nad Orlicí</t>
  </si>
  <si>
    <t>VAK VODOJEM,Ú. N.Orl. Na Ostrově</t>
  </si>
  <si>
    <t>Plán Elektřiny - VO na rok 2011</t>
  </si>
  <si>
    <t>Čist.odp.vod, Libchavy</t>
  </si>
  <si>
    <t>VAK ČERP.STAN., Pod Horou 1</t>
  </si>
  <si>
    <t xml:space="preserve">VAK ČERP.STAN. ČOV,Ú.n.O.Čs.arm </t>
  </si>
  <si>
    <t>17.listopadu 411, 562 01, Ústí nad Orlicí</t>
  </si>
  <si>
    <t>17.listopadu 411,  Ústí nad Orlicí</t>
  </si>
  <si>
    <t>Předpokládaný objem zakázky  01/2012 - 12/2012 (bez DPH)</t>
  </si>
  <si>
    <t>ELEKTRICKÁ ENERGIE</t>
  </si>
  <si>
    <t>72085142</t>
  </si>
  <si>
    <t>ZŠ Komenského, Na Štěpnici 222, 562 01, Ústí nad Orlicí (I.stupeň)</t>
  </si>
  <si>
    <t>ZŠ Komenského, Na Štěpnici 300, 562 01, Ústí nad Orlicí (ŠD)</t>
  </si>
  <si>
    <t>ZŠ, Na Štěpnici 222, 562 01, Ústí nad Orlicí (I.stupeň)</t>
  </si>
  <si>
    <t>ZŠ, Na Štěpnici 300, 562 01, Ústí nad Orlicí (ŠD)</t>
  </si>
  <si>
    <t>Okružní (kontrola ovzduší), 562 01, Ústí nad Orlicí</t>
  </si>
  <si>
    <t>Karpatská (kaple), 562 04,  Ústí nad Orlicí</t>
  </si>
  <si>
    <t>859182400700896137</t>
  </si>
  <si>
    <t>859182400700569307</t>
  </si>
  <si>
    <t>Knapovec 140, 562 01, Ústí nad Orlicí</t>
  </si>
  <si>
    <t>859182400700524412</t>
  </si>
  <si>
    <t>Daň el.energie</t>
  </si>
  <si>
    <r>
      <t xml:space="preserve">Kladská 1503, (evak. </t>
    </r>
    <r>
      <rPr>
        <sz val="8"/>
        <color indexed="10"/>
        <rFont val="Arial"/>
        <family val="2"/>
      </rPr>
      <t>v</t>
    </r>
    <r>
      <rPr>
        <sz val="8"/>
        <rFont val="Arial"/>
        <family val="0"/>
      </rPr>
      <t>ýtah), 562 06, Ústí nad Orlicí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</si>
</sst>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0"/>
    <numFmt numFmtId="172" formatCode="0.0"/>
    <numFmt numFmtId="173" formatCode="#,##0.000"/>
    <numFmt numFmtId="174" formatCode="0.000000E+00"/>
    <numFmt numFmtId="175" formatCode="0.0000000E+00"/>
    <numFmt numFmtId="176" formatCode="0.00000000E+00"/>
    <numFmt numFmtId="177" formatCode="0.000000000E+00"/>
    <numFmt numFmtId="178" formatCode="0.0000000000E+00"/>
    <numFmt numFmtId="179" formatCode="0.00000000000E+00"/>
    <numFmt numFmtId="180" formatCode="0.000000000000E+00"/>
    <numFmt numFmtId="181" formatCode="0.0000000000000E+00"/>
    <numFmt numFmtId="182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name val="Helv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Helv"/>
      <family val="0"/>
    </font>
    <font>
      <b/>
      <u val="single"/>
      <sz val="12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  <font>
      <b/>
      <i/>
      <u val="single"/>
      <sz val="10"/>
      <name val="Arial"/>
      <family val="2"/>
    </font>
    <font>
      <b/>
      <sz val="10"/>
      <name val="Helv"/>
      <family val="0"/>
    </font>
    <font>
      <sz val="8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49" fontId="2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/>
    </xf>
    <xf numFmtId="49" fontId="23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19" fillId="17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" fontId="19" fillId="5" borderId="14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0" fillId="0" borderId="14" xfId="0" applyNumberForma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49" fontId="19" fillId="13" borderId="14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3" fontId="28" fillId="0" borderId="18" xfId="0" applyNumberFormat="1" applyFont="1" applyBorder="1" applyAlignment="1">
      <alignment vertical="center"/>
    </xf>
    <xf numFmtId="0" fontId="29" fillId="7" borderId="14" xfId="0" applyFont="1" applyFill="1" applyBorder="1" applyAlignment="1">
      <alignment vertical="center" wrapText="1"/>
    </xf>
    <xf numFmtId="0" fontId="0" fillId="13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1" fillId="18" borderId="14" xfId="0" applyFont="1" applyFill="1" applyBorder="1" applyAlignment="1">
      <alignment horizontal="center" vertical="center"/>
    </xf>
    <xf numFmtId="49" fontId="31" fillId="18" borderId="14" xfId="0" applyNumberFormat="1" applyFont="1" applyFill="1" applyBorder="1" applyAlignment="1">
      <alignment horizontal="center" vertical="center"/>
    </xf>
    <xf numFmtId="0" fontId="31" fillId="5" borderId="14" xfId="0" applyFont="1" applyFill="1" applyBorder="1" applyAlignment="1">
      <alignment horizontal="center" vertical="center"/>
    </xf>
    <xf numFmtId="1" fontId="31" fillId="18" borderId="14" xfId="0" applyNumberFormat="1" applyFont="1" applyFill="1" applyBorder="1" applyAlignment="1">
      <alignment horizontal="center" vertical="center"/>
    </xf>
    <xf numFmtId="1" fontId="31" fillId="5" borderId="1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14" xfId="0" applyFont="1" applyBorder="1" applyAlignment="1">
      <alignment vertical="center"/>
    </xf>
    <xf numFmtId="3" fontId="27" fillId="0" borderId="14" xfId="0" applyNumberFormat="1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14" xfId="0" applyFont="1" applyFill="1" applyBorder="1" applyAlignment="1">
      <alignment vertical="center" wrapText="1"/>
    </xf>
    <xf numFmtId="1" fontId="31" fillId="0" borderId="1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1" fontId="31" fillId="0" borderId="0" xfId="0" applyNumberFormat="1" applyFont="1" applyFill="1" applyBorder="1" applyAlignment="1">
      <alignment horizontal="center" vertical="center"/>
    </xf>
    <xf numFmtId="3" fontId="27" fillId="0" borderId="14" xfId="0" applyNumberFormat="1" applyFont="1" applyBorder="1" applyAlignment="1">
      <alignment horizontal="right" vertical="center"/>
    </xf>
    <xf numFmtId="0" fontId="27" fillId="0" borderId="14" xfId="0" applyFont="1" applyBorder="1" applyAlignment="1">
      <alignment horizontal="center" vertical="center"/>
    </xf>
    <xf numFmtId="173" fontId="27" fillId="0" borderId="14" xfId="0" applyNumberFormat="1" applyFont="1" applyBorder="1" applyAlignment="1">
      <alignment horizontal="right" vertical="center"/>
    </xf>
    <xf numFmtId="4" fontId="27" fillId="0" borderId="14" xfId="0" applyNumberFormat="1" applyFont="1" applyBorder="1" applyAlignment="1">
      <alignment horizontal="right" vertical="center"/>
    </xf>
    <xf numFmtId="4" fontId="31" fillId="0" borderId="14" xfId="0" applyNumberFormat="1" applyFont="1" applyBorder="1" applyAlignment="1">
      <alignment horizontal="right" vertical="center"/>
    </xf>
    <xf numFmtId="0" fontId="27" fillId="5" borderId="14" xfId="0" applyFont="1" applyFill="1" applyBorder="1" applyAlignment="1">
      <alignment vertical="center"/>
    </xf>
    <xf numFmtId="0" fontId="27" fillId="5" borderId="14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vertical="center"/>
    </xf>
    <xf numFmtId="0" fontId="27" fillId="2" borderId="14" xfId="0" applyFont="1" applyFill="1" applyBorder="1" applyAlignment="1">
      <alignment vertical="center" wrapText="1"/>
    </xf>
    <xf numFmtId="0" fontId="27" fillId="8" borderId="14" xfId="0" applyFont="1" applyFill="1" applyBorder="1" applyAlignment="1">
      <alignment vertical="center"/>
    </xf>
    <xf numFmtId="0" fontId="27" fillId="8" borderId="14" xfId="0" applyFont="1" applyFill="1" applyBorder="1" applyAlignment="1">
      <alignment vertical="center"/>
    </xf>
    <xf numFmtId="0" fontId="27" fillId="8" borderId="14" xfId="0" applyFont="1" applyFill="1" applyBorder="1" applyAlignment="1">
      <alignment/>
    </xf>
    <xf numFmtId="0" fontId="34" fillId="8" borderId="14" xfId="0" applyFont="1" applyFill="1" applyBorder="1" applyAlignment="1">
      <alignment/>
    </xf>
    <xf numFmtId="0" fontId="19" fillId="18" borderId="0" xfId="0" applyFont="1" applyFill="1" applyAlignment="1">
      <alignment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31" fillId="17" borderId="14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49" fontId="31" fillId="0" borderId="14" xfId="0" applyNumberFormat="1" applyFont="1" applyFill="1" applyBorder="1" applyAlignment="1">
      <alignment horizontal="center" vertical="center"/>
    </xf>
    <xf numFmtId="0" fontId="27" fillId="17" borderId="14" xfId="0" applyFont="1" applyFill="1" applyBorder="1" applyAlignment="1">
      <alignment horizontal="center" vertical="center"/>
    </xf>
    <xf numFmtId="3" fontId="31" fillId="0" borderId="14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/>
    </xf>
    <xf numFmtId="3" fontId="27" fillId="0" borderId="14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right" vertical="center"/>
    </xf>
    <xf numFmtId="4" fontId="27" fillId="0" borderId="14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right"/>
    </xf>
    <xf numFmtId="3" fontId="19" fillId="0" borderId="2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" fontId="27" fillId="0" borderId="0" xfId="0" applyNumberFormat="1" applyFont="1" applyBorder="1" applyAlignment="1">
      <alignment horizontal="right" vertical="center"/>
    </xf>
    <xf numFmtId="3" fontId="27" fillId="0" borderId="14" xfId="0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3" fontId="27" fillId="0" borderId="0" xfId="0" applyNumberFormat="1" applyFont="1" applyAlignment="1">
      <alignment horizontal="right"/>
    </xf>
    <xf numFmtId="3" fontId="19" fillId="0" borderId="21" xfId="0" applyNumberFormat="1" applyFont="1" applyBorder="1" applyAlignment="1">
      <alignment horizontal="right"/>
    </xf>
    <xf numFmtId="49" fontId="31" fillId="0" borderId="14" xfId="0" applyNumberFormat="1" applyFont="1" applyBorder="1" applyAlignment="1">
      <alignment vertical="center"/>
    </xf>
    <xf numFmtId="0" fontId="31" fillId="0" borderId="14" xfId="0" applyFont="1" applyBorder="1" applyAlignment="1">
      <alignment vertical="center" wrapText="1"/>
    </xf>
    <xf numFmtId="4" fontId="27" fillId="0" borderId="14" xfId="0" applyNumberFormat="1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3" fontId="27" fillId="0" borderId="14" xfId="0" applyNumberFormat="1" applyFont="1" applyBorder="1" applyAlignment="1">
      <alignment vertical="center"/>
    </xf>
    <xf numFmtId="1" fontId="31" fillId="5" borderId="14" xfId="0" applyNumberFormat="1" applyFont="1" applyFill="1" applyBorder="1" applyAlignment="1">
      <alignment horizontal="center" vertical="center" wrapText="1"/>
    </xf>
    <xf numFmtId="4" fontId="27" fillId="13" borderId="14" xfId="0" applyNumberFormat="1" applyFont="1" applyFill="1" applyBorder="1" applyAlignment="1">
      <alignment vertical="center"/>
    </xf>
    <xf numFmtId="4" fontId="31" fillId="13" borderId="14" xfId="0" applyNumberFormat="1" applyFont="1" applyFill="1" applyBorder="1" applyAlignment="1">
      <alignment vertical="center"/>
    </xf>
    <xf numFmtId="3" fontId="27" fillId="13" borderId="14" xfId="0" applyNumberFormat="1" applyFont="1" applyFill="1" applyBorder="1" applyAlignment="1">
      <alignment horizontal="right" vertical="center"/>
    </xf>
    <xf numFmtId="3" fontId="27" fillId="13" borderId="0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19" fillId="13" borderId="14" xfId="0" applyFont="1" applyFill="1" applyBorder="1" applyAlignment="1">
      <alignment horizontal="center" vertical="center"/>
    </xf>
    <xf numFmtId="49" fontId="19" fillId="13" borderId="14" xfId="0" applyNumberFormat="1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31" fillId="7" borderId="14" xfId="0" applyFont="1" applyFill="1" applyBorder="1" applyAlignment="1">
      <alignment horizontal="center" vertical="center"/>
    </xf>
    <xf numFmtId="49" fontId="31" fillId="7" borderId="14" xfId="0" applyNumberFormat="1" applyFont="1" applyFill="1" applyBorder="1" applyAlignment="1">
      <alignment horizontal="center" vertical="center"/>
    </xf>
    <xf numFmtId="0" fontId="27" fillId="13" borderId="14" xfId="0" applyFont="1" applyFill="1" applyBorder="1" applyAlignment="1">
      <alignment horizontal="center" vertical="center"/>
    </xf>
    <xf numFmtId="0" fontId="27" fillId="1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3" fontId="28" fillId="0" borderId="18" xfId="0" applyNumberFormat="1" applyFont="1" applyBorder="1" applyAlignment="1">
      <alignment horizontal="right" vertical="center"/>
    </xf>
    <xf numFmtId="3" fontId="31" fillId="0" borderId="14" xfId="0" applyNumberFormat="1" applyFont="1" applyBorder="1" applyAlignment="1">
      <alignment horizontal="right" vertical="center"/>
    </xf>
    <xf numFmtId="0" fontId="31" fillId="13" borderId="14" xfId="0" applyFont="1" applyFill="1" applyBorder="1" applyAlignment="1">
      <alignment horizontal="right" vertical="center"/>
    </xf>
    <xf numFmtId="3" fontId="31" fillId="13" borderId="14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/>
    </xf>
    <xf numFmtId="0" fontId="31" fillId="18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1" fillId="5" borderId="14" xfId="0" applyFont="1" applyFill="1" applyBorder="1" applyAlignment="1">
      <alignment horizontal="center"/>
    </xf>
    <xf numFmtId="0" fontId="27" fillId="11" borderId="14" xfId="0" applyFont="1" applyFill="1" applyBorder="1" applyAlignment="1">
      <alignment vertical="center"/>
    </xf>
    <xf numFmtId="0" fontId="27" fillId="11" borderId="14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0" fontId="31" fillId="0" borderId="14" xfId="0" applyFont="1" applyBorder="1" applyAlignment="1">
      <alignment/>
    </xf>
    <xf numFmtId="0" fontId="31" fillId="0" borderId="14" xfId="0" applyFont="1" applyBorder="1" applyAlignment="1">
      <alignment horizontal="center"/>
    </xf>
    <xf numFmtId="3" fontId="31" fillId="0" borderId="14" xfId="0" applyNumberFormat="1" applyFont="1" applyBorder="1" applyAlignment="1">
      <alignment horizontal="right"/>
    </xf>
    <xf numFmtId="3" fontId="31" fillId="0" borderId="14" xfId="0" applyNumberFormat="1" applyFont="1" applyBorder="1" applyAlignment="1">
      <alignment/>
    </xf>
    <xf numFmtId="14" fontId="27" fillId="0" borderId="14" xfId="0" applyNumberFormat="1" applyFont="1" applyBorder="1" applyAlignment="1">
      <alignment vertical="center"/>
    </xf>
    <xf numFmtId="14" fontId="27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19" fillId="0" borderId="23" xfId="0" applyFont="1" applyBorder="1" applyAlignment="1">
      <alignment horizontal="center" vertical="center"/>
    </xf>
    <xf numFmtId="1" fontId="19" fillId="13" borderId="14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/>
    </xf>
    <xf numFmtId="3" fontId="30" fillId="0" borderId="14" xfId="0" applyNumberFormat="1" applyFont="1" applyBorder="1" applyAlignment="1">
      <alignment/>
    </xf>
    <xf numFmtId="1" fontId="30" fillId="0" borderId="14" xfId="0" applyNumberFormat="1" applyFont="1" applyBorder="1" applyAlignment="1">
      <alignment/>
    </xf>
    <xf numFmtId="14" fontId="30" fillId="0" borderId="14" xfId="0" applyNumberFormat="1" applyFont="1" applyBorder="1" applyAlignment="1">
      <alignment/>
    </xf>
    <xf numFmtId="1" fontId="19" fillId="13" borderId="17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7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24" xfId="0" applyFont="1" applyBorder="1" applyAlignment="1">
      <alignment/>
    </xf>
    <xf numFmtId="3" fontId="30" fillId="0" borderId="25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26" xfId="0" applyFont="1" applyBorder="1" applyAlignment="1">
      <alignment/>
    </xf>
    <xf numFmtId="3" fontId="30" fillId="0" borderId="27" xfId="0" applyNumberFormat="1" applyFont="1" applyBorder="1" applyAlignment="1">
      <alignment/>
    </xf>
    <xf numFmtId="0" fontId="19" fillId="0" borderId="26" xfId="0" applyFont="1" applyFill="1" applyBorder="1" applyAlignment="1">
      <alignment/>
    </xf>
    <xf numFmtId="3" fontId="19" fillId="0" borderId="27" xfId="0" applyNumberFormat="1" applyFont="1" applyBorder="1" applyAlignment="1">
      <alignment/>
    </xf>
    <xf numFmtId="0" fontId="19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39" fillId="0" borderId="28" xfId="0" applyFont="1" applyBorder="1" applyAlignment="1">
      <alignment/>
    </xf>
    <xf numFmtId="0" fontId="30" fillId="0" borderId="28" xfId="0" applyFont="1" applyBorder="1" applyAlignment="1">
      <alignment/>
    </xf>
    <xf numFmtId="3" fontId="39" fillId="0" borderId="28" xfId="0" applyNumberFormat="1" applyFont="1" applyBorder="1" applyAlignment="1">
      <alignment/>
    </xf>
    <xf numFmtId="0" fontId="39" fillId="0" borderId="29" xfId="0" applyFont="1" applyBorder="1" applyAlignment="1">
      <alignment/>
    </xf>
    <xf numFmtId="0" fontId="30" fillId="0" borderId="29" xfId="0" applyFont="1" applyBorder="1" applyAlignment="1">
      <alignment/>
    </xf>
    <xf numFmtId="3" fontId="39" fillId="0" borderId="29" xfId="0" applyNumberFormat="1" applyFont="1" applyBorder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17" borderId="12" xfId="0" applyFont="1" applyFill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17" borderId="10" xfId="0" applyFont="1" applyFill="1" applyBorder="1" applyAlignment="1">
      <alignment vertical="center"/>
    </xf>
    <xf numFmtId="49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right"/>
    </xf>
    <xf numFmtId="0" fontId="24" fillId="0" borderId="14" xfId="0" applyFont="1" applyFill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3" fillId="18" borderId="14" xfId="0" applyFont="1" applyFill="1" applyBorder="1" applyAlignment="1">
      <alignment horizontal="center" vertical="center"/>
    </xf>
    <xf numFmtId="49" fontId="23" fillId="18" borderId="14" xfId="0" applyNumberFormat="1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3" fontId="23" fillId="0" borderId="14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1" fontId="23" fillId="18" borderId="14" xfId="0" applyNumberFormat="1" applyFont="1" applyFill="1" applyBorder="1" applyAlignment="1">
      <alignment horizontal="center" vertical="center"/>
    </xf>
    <xf numFmtId="1" fontId="23" fillId="5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24" fillId="0" borderId="14" xfId="0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14" fontId="24" fillId="0" borderId="0" xfId="0" applyNumberFormat="1" applyFont="1" applyAlignment="1">
      <alignment/>
    </xf>
    <xf numFmtId="0" fontId="24" fillId="0" borderId="30" xfId="0" applyFont="1" applyFill="1" applyBorder="1" applyAlignment="1">
      <alignment vertical="center"/>
    </xf>
    <xf numFmtId="49" fontId="24" fillId="0" borderId="30" xfId="0" applyNumberFormat="1" applyFont="1" applyBorder="1" applyAlignment="1">
      <alignment horizontal="right"/>
    </xf>
    <xf numFmtId="0" fontId="24" fillId="0" borderId="30" xfId="0" applyFont="1" applyBorder="1" applyAlignment="1">
      <alignment vertical="center"/>
    </xf>
    <xf numFmtId="0" fontId="23" fillId="18" borderId="30" xfId="0" applyFont="1" applyFill="1" applyBorder="1" applyAlignment="1">
      <alignment horizontal="center" vertical="center"/>
    </xf>
    <xf numFmtId="49" fontId="23" fillId="18" borderId="30" xfId="0" applyNumberFormat="1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3" fontId="23" fillId="0" borderId="30" xfId="0" applyNumberFormat="1" applyFont="1" applyBorder="1" applyAlignment="1">
      <alignment vertical="center"/>
    </xf>
    <xf numFmtId="4" fontId="24" fillId="0" borderId="30" xfId="0" applyNumberFormat="1" applyFont="1" applyBorder="1" applyAlignment="1">
      <alignment vertical="center"/>
    </xf>
    <xf numFmtId="4" fontId="23" fillId="0" borderId="30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0" fontId="23" fillId="0" borderId="31" xfId="0" applyFont="1" applyBorder="1" applyAlignment="1">
      <alignment horizontal="center" vertical="center"/>
    </xf>
    <xf numFmtId="0" fontId="24" fillId="0" borderId="26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/>
    </xf>
    <xf numFmtId="1" fontId="23" fillId="13" borderId="0" xfId="0" applyNumberFormat="1" applyFont="1" applyFill="1" applyBorder="1" applyAlignment="1">
      <alignment horizontal="center" vertical="center"/>
    </xf>
    <xf numFmtId="49" fontId="23" fillId="13" borderId="0" xfId="0" applyNumberFormat="1" applyFont="1" applyFill="1" applyBorder="1" applyAlignment="1">
      <alignment horizontal="center" vertical="center"/>
    </xf>
    <xf numFmtId="0" fontId="24" fillId="13" borderId="0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 wrapText="1"/>
    </xf>
    <xf numFmtId="0" fontId="24" fillId="0" borderId="18" xfId="0" applyFont="1" applyBorder="1" applyAlignment="1">
      <alignment vertical="center"/>
    </xf>
    <xf numFmtId="1" fontId="23" fillId="18" borderId="18" xfId="0" applyNumberFormat="1" applyFont="1" applyFill="1" applyBorder="1" applyAlignment="1">
      <alignment horizontal="center" vertical="center"/>
    </xf>
    <xf numFmtId="49" fontId="23" fillId="18" borderId="18" xfId="0" applyNumberFormat="1" applyFont="1" applyFill="1" applyBorder="1" applyAlignment="1">
      <alignment horizontal="center" vertical="center"/>
    </xf>
    <xf numFmtId="1" fontId="23" fillId="5" borderId="18" xfId="0" applyNumberFormat="1" applyFont="1" applyFill="1" applyBorder="1" applyAlignment="1">
      <alignment horizontal="center" vertical="center"/>
    </xf>
    <xf numFmtId="3" fontId="23" fillId="0" borderId="18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0" fontId="39" fillId="19" borderId="14" xfId="0" applyFont="1" applyFill="1" applyBorder="1" applyAlignment="1">
      <alignment/>
    </xf>
    <xf numFmtId="0" fontId="30" fillId="19" borderId="14" xfId="0" applyFont="1" applyFill="1" applyBorder="1" applyAlignment="1">
      <alignment/>
    </xf>
    <xf numFmtId="0" fontId="39" fillId="19" borderId="22" xfId="0" applyFont="1" applyFill="1" applyBorder="1" applyAlignment="1">
      <alignment/>
    </xf>
    <xf numFmtId="0" fontId="30" fillId="19" borderId="17" xfId="0" applyFont="1" applyFill="1" applyBorder="1" applyAlignment="1">
      <alignment/>
    </xf>
    <xf numFmtId="0" fontId="30" fillId="19" borderId="22" xfId="0" applyFont="1" applyFill="1" applyBorder="1" applyAlignment="1">
      <alignment/>
    </xf>
    <xf numFmtId="0" fontId="39" fillId="19" borderId="17" xfId="0" applyFont="1" applyFill="1" applyBorder="1" applyAlignment="1">
      <alignment/>
    </xf>
    <xf numFmtId="0" fontId="30" fillId="0" borderId="14" xfId="0" applyFont="1" applyBorder="1" applyAlignment="1">
      <alignment/>
    </xf>
    <xf numFmtId="0" fontId="24" fillId="0" borderId="30" xfId="0" applyFont="1" applyBorder="1" applyAlignment="1">
      <alignment horizontal="center" vertical="center"/>
    </xf>
    <xf numFmtId="4" fontId="30" fillId="0" borderId="14" xfId="0" applyNumberFormat="1" applyFont="1" applyBorder="1" applyAlignment="1">
      <alignment/>
    </xf>
    <xf numFmtId="4" fontId="30" fillId="0" borderId="25" xfId="0" applyNumberFormat="1" applyFont="1" applyBorder="1" applyAlignment="1">
      <alignment/>
    </xf>
    <xf numFmtId="4" fontId="30" fillId="0" borderId="27" xfId="0" applyNumberFormat="1" applyFont="1" applyBorder="1" applyAlignment="1">
      <alignment/>
    </xf>
    <xf numFmtId="4" fontId="19" fillId="0" borderId="27" xfId="0" applyNumberFormat="1" applyFont="1" applyBorder="1" applyAlignment="1">
      <alignment/>
    </xf>
    <xf numFmtId="0" fontId="31" fillId="13" borderId="14" xfId="0" applyFont="1" applyFill="1" applyBorder="1" applyAlignment="1">
      <alignment horizontal="left" vertical="center"/>
    </xf>
    <xf numFmtId="1" fontId="31" fillId="13" borderId="14" xfId="0" applyNumberFormat="1" applyFont="1" applyFill="1" applyBorder="1" applyAlignment="1">
      <alignment horizontal="center" vertical="center"/>
    </xf>
    <xf numFmtId="0" fontId="27" fillId="13" borderId="14" xfId="0" applyFont="1" applyFill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19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24" fillId="19" borderId="14" xfId="0" applyFont="1" applyFill="1" applyBorder="1" applyAlignment="1">
      <alignment/>
    </xf>
    <xf numFmtId="0" fontId="24" fillId="19" borderId="17" xfId="0" applyFont="1" applyFill="1" applyBorder="1" applyAlignment="1">
      <alignment/>
    </xf>
    <xf numFmtId="0" fontId="24" fillId="19" borderId="29" xfId="0" applyFont="1" applyFill="1" applyBorder="1" applyAlignment="1">
      <alignment/>
    </xf>
    <xf numFmtId="0" fontId="24" fillId="0" borderId="18" xfId="0" applyFont="1" applyBorder="1" applyAlignment="1">
      <alignment horizontal="center" vertical="center"/>
    </xf>
    <xf numFmtId="0" fontId="24" fillId="0" borderId="36" xfId="0" applyFont="1" applyBorder="1" applyAlignment="1">
      <alignment horizontal="right"/>
    </xf>
    <xf numFmtId="0" fontId="23" fillId="0" borderId="37" xfId="0" applyFont="1" applyBorder="1" applyAlignment="1">
      <alignment horizontal="right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1" fontId="23" fillId="13" borderId="10" xfId="0" applyNumberFormat="1" applyFont="1" applyFill="1" applyBorder="1" applyAlignment="1">
      <alignment horizontal="center" vertical="center"/>
    </xf>
    <xf numFmtId="49" fontId="23" fillId="13" borderId="10" xfId="0" applyNumberFormat="1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24" fillId="13" borderId="14" xfId="0" applyFont="1" applyFill="1" applyBorder="1" applyAlignment="1">
      <alignment vertical="center"/>
    </xf>
    <xf numFmtId="3" fontId="23" fillId="13" borderId="14" xfId="0" applyNumberFormat="1" applyFont="1" applyFill="1" applyBorder="1" applyAlignment="1">
      <alignment vertical="center"/>
    </xf>
    <xf numFmtId="4" fontId="24" fillId="13" borderId="14" xfId="0" applyNumberFormat="1" applyFont="1" applyFill="1" applyBorder="1" applyAlignment="1">
      <alignment vertical="center"/>
    </xf>
    <xf numFmtId="4" fontId="23" fillId="13" borderId="14" xfId="0" applyNumberFormat="1" applyFont="1" applyFill="1" applyBorder="1" applyAlignment="1">
      <alignment vertical="center"/>
    </xf>
    <xf numFmtId="0" fontId="24" fillId="13" borderId="30" xfId="0" applyFont="1" applyFill="1" applyBorder="1" applyAlignment="1">
      <alignment horizontal="center" vertical="center"/>
    </xf>
    <xf numFmtId="3" fontId="24" fillId="13" borderId="14" xfId="0" applyNumberFormat="1" applyFont="1" applyFill="1" applyBorder="1" applyAlignment="1">
      <alignment vertical="center"/>
    </xf>
    <xf numFmtId="49" fontId="24" fillId="13" borderId="14" xfId="0" applyNumberFormat="1" applyFont="1" applyFill="1" applyBorder="1" applyAlignment="1">
      <alignment horizontal="right"/>
    </xf>
    <xf numFmtId="49" fontId="23" fillId="18" borderId="14" xfId="0" applyNumberFormat="1" applyFont="1" applyFill="1" applyBorder="1" applyAlignment="1">
      <alignment horizontal="center" vertical="center"/>
    </xf>
    <xf numFmtId="0" fontId="24" fillId="13" borderId="14" xfId="0" applyFont="1" applyFill="1" applyBorder="1" applyAlignment="1">
      <alignment vertical="center"/>
    </xf>
    <xf numFmtId="0" fontId="24" fillId="13" borderId="14" xfId="0" applyFont="1" applyFill="1" applyBorder="1" applyAlignment="1">
      <alignment horizontal="center" vertical="center"/>
    </xf>
    <xf numFmtId="0" fontId="24" fillId="13" borderId="14" xfId="0" applyFont="1" applyFill="1" applyBorder="1" applyAlignment="1">
      <alignment vertical="center" wrapText="1"/>
    </xf>
    <xf numFmtId="49" fontId="24" fillId="0" borderId="14" xfId="0" applyNumberFormat="1" applyFont="1" applyFill="1" applyBorder="1" applyAlignment="1">
      <alignment horizontal="right"/>
    </xf>
    <xf numFmtId="0" fontId="24" fillId="0" borderId="14" xfId="0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3" fillId="0" borderId="10" xfId="0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49" fontId="19" fillId="0" borderId="38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49" fontId="19" fillId="13" borderId="14" xfId="0" applyNumberFormat="1" applyFont="1" applyFill="1" applyBorder="1" applyAlignment="1">
      <alignment vertical="center"/>
    </xf>
    <xf numFmtId="0" fontId="30" fillId="0" borderId="14" xfId="0" applyFont="1" applyBorder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0" fillId="0" borderId="17" xfId="0" applyFont="1" applyBorder="1" applyAlignment="1">
      <alignment vertical="center"/>
    </xf>
    <xf numFmtId="49" fontId="19" fillId="13" borderId="30" xfId="0" applyNumberFormat="1" applyFont="1" applyFill="1" applyBorder="1" applyAlignment="1">
      <alignment vertical="center"/>
    </xf>
    <xf numFmtId="0" fontId="30" fillId="0" borderId="30" xfId="0" applyFont="1" applyBorder="1" applyAlignment="1">
      <alignment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0" fillId="0" borderId="40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30" fillId="0" borderId="44" xfId="0" applyFont="1" applyBorder="1" applyAlignment="1">
      <alignment/>
    </xf>
    <xf numFmtId="0" fontId="30" fillId="0" borderId="45" xfId="0" applyFont="1" applyBorder="1" applyAlignment="1">
      <alignment/>
    </xf>
    <xf numFmtId="0" fontId="30" fillId="0" borderId="32" xfId="0" applyFont="1" applyBorder="1" applyAlignment="1">
      <alignment/>
    </xf>
    <xf numFmtId="0" fontId="19" fillId="0" borderId="4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wrapText="1"/>
    </xf>
    <xf numFmtId="0" fontId="30" fillId="0" borderId="58" xfId="0" applyFont="1" applyBorder="1" applyAlignment="1">
      <alignment horizontal="center" wrapText="1"/>
    </xf>
    <xf numFmtId="49" fontId="19" fillId="13" borderId="22" xfId="0" applyNumberFormat="1" applyFont="1" applyFill="1" applyBorder="1" applyAlignment="1">
      <alignment vertical="center"/>
    </xf>
    <xf numFmtId="49" fontId="19" fillId="13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58" xfId="0" applyFont="1" applyBorder="1" applyAlignment="1">
      <alignment horizontal="center" wrapText="1"/>
    </xf>
    <xf numFmtId="0" fontId="19" fillId="0" borderId="33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0" fontId="24" fillId="0" borderId="52" xfId="0" applyFont="1" applyBorder="1" applyAlignment="1">
      <alignment vertical="center" wrapText="1"/>
    </xf>
    <xf numFmtId="0" fontId="23" fillId="18" borderId="60" xfId="0" applyFont="1" applyFill="1" applyBorder="1" applyAlignment="1">
      <alignment vertical="center"/>
    </xf>
    <xf numFmtId="0" fontId="23" fillId="18" borderId="60" xfId="0" applyFont="1" applyFill="1" applyBorder="1" applyAlignment="1">
      <alignment vertical="center"/>
    </xf>
    <xf numFmtId="49" fontId="25" fillId="3" borderId="36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49" fontId="31" fillId="0" borderId="14" xfId="0" applyNumberFormat="1" applyFont="1" applyBorder="1" applyAlignment="1">
      <alignment vertical="center" wrapText="1"/>
    </xf>
    <xf numFmtId="0" fontId="27" fillId="0" borderId="14" xfId="0" applyFont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S43"/>
  <sheetViews>
    <sheetView zoomScalePageLayoutView="0" workbookViewId="0" topLeftCell="H16">
      <selection activeCell="M51" sqref="M51"/>
    </sheetView>
  </sheetViews>
  <sheetFormatPr defaultColWidth="9.140625" defaultRowHeight="12.75"/>
  <cols>
    <col min="1" max="1" width="17.140625" style="0" customWidth="1"/>
    <col min="2" max="2" width="36.7109375" style="0" customWidth="1"/>
    <col min="3" max="3" width="36.421875" style="0" customWidth="1"/>
    <col min="4" max="4" width="12.00390625" style="79" customWidth="1"/>
    <col min="5" max="5" width="11.140625" style="79" customWidth="1"/>
    <col min="6" max="6" width="18.57421875" style="79" customWidth="1"/>
    <col min="7" max="7" width="10.7109375" style="79" customWidth="1"/>
    <col min="8" max="8" width="11.421875" style="79" customWidth="1"/>
    <col min="9" max="9" width="10.00390625" style="94" customWidth="1"/>
    <col min="10" max="10" width="11.00390625" style="94" customWidth="1"/>
    <col min="11" max="11" width="7.57421875" style="0" customWidth="1"/>
    <col min="12" max="12" width="11.421875" style="0" customWidth="1"/>
    <col min="13" max="13" width="12.57421875" style="0" customWidth="1"/>
    <col min="14" max="14" width="13.140625" style="0" customWidth="1"/>
    <col min="15" max="15" width="9.8515625" style="0" bestFit="1" customWidth="1"/>
    <col min="16" max="16" width="9.8515625" style="0" customWidth="1"/>
    <col min="17" max="17" width="11.140625" style="0" customWidth="1"/>
    <col min="18" max="18" width="12.00390625" style="0" customWidth="1"/>
    <col min="19" max="19" width="11.140625" style="0" bestFit="1" customWidth="1"/>
  </cols>
  <sheetData>
    <row r="1" spans="1:18" ht="15" thickBot="1">
      <c r="A1" s="26" t="s">
        <v>178</v>
      </c>
      <c r="B1" s="20"/>
      <c r="C1" s="27"/>
      <c r="D1" s="110"/>
      <c r="E1" s="111"/>
      <c r="F1" s="112"/>
      <c r="G1" s="110"/>
      <c r="H1" s="15"/>
      <c r="I1" s="119"/>
      <c r="J1" s="120"/>
      <c r="K1" s="24"/>
      <c r="L1" s="25"/>
      <c r="M1" s="25"/>
      <c r="N1" s="25"/>
      <c r="O1" s="14"/>
      <c r="P1" s="19"/>
      <c r="Q1" s="25"/>
      <c r="R1" s="25"/>
    </row>
    <row r="2" spans="1:18" ht="25.5" customHeight="1">
      <c r="A2" s="16" t="s">
        <v>11</v>
      </c>
      <c r="B2" s="16" t="s">
        <v>39</v>
      </c>
      <c r="C2" s="4" t="s">
        <v>6</v>
      </c>
      <c r="D2" s="5" t="s">
        <v>10</v>
      </c>
      <c r="E2" s="6" t="s">
        <v>9</v>
      </c>
      <c r="F2" s="6" t="s">
        <v>177</v>
      </c>
      <c r="G2" s="6" t="s">
        <v>7</v>
      </c>
      <c r="H2" s="13" t="s">
        <v>5</v>
      </c>
      <c r="I2" s="118" t="s">
        <v>3</v>
      </c>
      <c r="J2" s="8"/>
      <c r="K2" s="8"/>
      <c r="L2" s="7" t="s">
        <v>8</v>
      </c>
      <c r="M2" s="9"/>
      <c r="N2" s="9"/>
      <c r="O2" s="22" t="s">
        <v>315</v>
      </c>
      <c r="P2" s="288" t="s">
        <v>523</v>
      </c>
      <c r="Q2" s="289"/>
      <c r="R2" s="290"/>
    </row>
    <row r="3" spans="1:18" ht="45.75" thickBot="1">
      <c r="A3" s="17"/>
      <c r="B3" s="17"/>
      <c r="C3" s="1"/>
      <c r="D3" s="3"/>
      <c r="E3" s="3"/>
      <c r="F3" s="3"/>
      <c r="G3" s="3"/>
      <c r="H3" s="113"/>
      <c r="I3" s="10" t="s">
        <v>14</v>
      </c>
      <c r="J3" s="10" t="s">
        <v>0</v>
      </c>
      <c r="K3" s="11" t="s">
        <v>15</v>
      </c>
      <c r="L3" s="12" t="s">
        <v>12</v>
      </c>
      <c r="M3" s="12" t="s">
        <v>1</v>
      </c>
      <c r="N3" s="12" t="s">
        <v>2</v>
      </c>
      <c r="O3" s="1"/>
      <c r="P3" s="2" t="s">
        <v>4</v>
      </c>
      <c r="Q3" s="2" t="s">
        <v>0</v>
      </c>
      <c r="R3" s="2" t="s">
        <v>13</v>
      </c>
    </row>
    <row r="4" spans="1:18" s="38" customFormat="1" ht="12">
      <c r="A4" s="54" t="s">
        <v>40</v>
      </c>
      <c r="B4" s="54" t="s">
        <v>65</v>
      </c>
      <c r="C4" s="54" t="s">
        <v>65</v>
      </c>
      <c r="D4" s="116">
        <v>9520117119</v>
      </c>
      <c r="E4" s="114">
        <v>9300517515</v>
      </c>
      <c r="F4" s="115" t="s">
        <v>128</v>
      </c>
      <c r="G4" s="116" t="s">
        <v>20</v>
      </c>
      <c r="H4" s="34">
        <v>4009798</v>
      </c>
      <c r="I4" s="121">
        <v>10814.63</v>
      </c>
      <c r="J4" s="121">
        <v>114452.49</v>
      </c>
      <c r="K4" s="68" t="s">
        <v>314</v>
      </c>
      <c r="L4" s="102">
        <v>23762.83</v>
      </c>
      <c r="M4" s="102">
        <v>88447.98</v>
      </c>
      <c r="N4" s="103">
        <f aca="true" t="shared" si="0" ref="N4:N30">M4+L4</f>
        <v>112210.81</v>
      </c>
      <c r="O4" s="136">
        <v>40908</v>
      </c>
      <c r="P4" s="104">
        <f>I4*1</f>
        <v>10814.63</v>
      </c>
      <c r="Q4" s="104">
        <f>J4*1</f>
        <v>114452.49</v>
      </c>
      <c r="R4" s="104">
        <f>M4*1</f>
        <v>88447.98</v>
      </c>
    </row>
    <row r="5" spans="1:18" s="38" customFormat="1" ht="12">
      <c r="A5" s="54" t="s">
        <v>40</v>
      </c>
      <c r="B5" s="54" t="s">
        <v>69</v>
      </c>
      <c r="C5" s="54" t="s">
        <v>69</v>
      </c>
      <c r="D5" s="116">
        <v>9520117119</v>
      </c>
      <c r="E5" s="114">
        <v>9300517565</v>
      </c>
      <c r="F5" s="115" t="s">
        <v>131</v>
      </c>
      <c r="G5" s="116" t="s">
        <v>20</v>
      </c>
      <c r="H5" s="34">
        <v>4162376</v>
      </c>
      <c r="I5" s="121">
        <v>20355.87</v>
      </c>
      <c r="J5" s="121">
        <v>215377.04</v>
      </c>
      <c r="K5" s="68" t="s">
        <v>314</v>
      </c>
      <c r="L5" s="102">
        <v>43320.92</v>
      </c>
      <c r="M5" s="102">
        <v>163996.49</v>
      </c>
      <c r="N5" s="103">
        <f t="shared" si="0"/>
        <v>207317.40999999997</v>
      </c>
      <c r="O5" s="136">
        <v>40908</v>
      </c>
      <c r="P5" s="104">
        <f aca="true" t="shared" si="1" ref="P5:Q30">I5*1</f>
        <v>20355.87</v>
      </c>
      <c r="Q5" s="104">
        <f t="shared" si="1"/>
        <v>215377.04</v>
      </c>
      <c r="R5" s="104">
        <f aca="true" t="shared" si="2" ref="R5:R30">M5*1</f>
        <v>163996.49</v>
      </c>
    </row>
    <row r="6" spans="1:18" s="38" customFormat="1" ht="12">
      <c r="A6" s="54" t="s">
        <v>40</v>
      </c>
      <c r="B6" s="54" t="s">
        <v>132</v>
      </c>
      <c r="C6" s="54" t="s">
        <v>132</v>
      </c>
      <c r="D6" s="116">
        <v>9520117119</v>
      </c>
      <c r="E6" s="114">
        <v>9300517543</v>
      </c>
      <c r="F6" s="115" t="s">
        <v>133</v>
      </c>
      <c r="G6" s="116" t="s">
        <v>20</v>
      </c>
      <c r="H6" s="34">
        <v>4048001</v>
      </c>
      <c r="I6" s="121">
        <v>11763.49</v>
      </c>
      <c r="J6" s="121">
        <v>124498.54</v>
      </c>
      <c r="K6" s="68" t="s">
        <v>314</v>
      </c>
      <c r="L6" s="102">
        <v>25344.67</v>
      </c>
      <c r="M6" s="102">
        <v>95349.24</v>
      </c>
      <c r="N6" s="103">
        <f t="shared" si="0"/>
        <v>120693.91</v>
      </c>
      <c r="O6" s="136">
        <v>40908</v>
      </c>
      <c r="P6" s="104">
        <f t="shared" si="1"/>
        <v>11763.49</v>
      </c>
      <c r="Q6" s="104">
        <f t="shared" si="1"/>
        <v>124498.54</v>
      </c>
      <c r="R6" s="104">
        <f t="shared" si="2"/>
        <v>95349.24</v>
      </c>
    </row>
    <row r="7" spans="1:18" s="38" customFormat="1" ht="12">
      <c r="A7" s="54" t="s">
        <v>40</v>
      </c>
      <c r="B7" s="54" t="s">
        <v>117</v>
      </c>
      <c r="C7" s="54" t="s">
        <v>117</v>
      </c>
      <c r="D7" s="116">
        <v>9520117119</v>
      </c>
      <c r="E7" s="114">
        <v>9300520026</v>
      </c>
      <c r="F7" s="115" t="s">
        <v>134</v>
      </c>
      <c r="G7" s="116" t="s">
        <v>20</v>
      </c>
      <c r="H7" s="34">
        <v>5068867</v>
      </c>
      <c r="I7" s="121">
        <v>37945.72</v>
      </c>
      <c r="J7" s="121">
        <v>401505.21</v>
      </c>
      <c r="K7" s="68" t="s">
        <v>314</v>
      </c>
      <c r="L7" s="102">
        <v>82300.23</v>
      </c>
      <c r="M7" s="102">
        <v>308683.06</v>
      </c>
      <c r="N7" s="103">
        <f t="shared" si="0"/>
        <v>390983.29</v>
      </c>
      <c r="O7" s="136">
        <v>40908</v>
      </c>
      <c r="P7" s="104">
        <f t="shared" si="1"/>
        <v>37945.72</v>
      </c>
      <c r="Q7" s="104">
        <f t="shared" si="1"/>
        <v>401505.21</v>
      </c>
      <c r="R7" s="104">
        <f t="shared" si="2"/>
        <v>308683.06</v>
      </c>
    </row>
    <row r="8" spans="1:18" s="38" customFormat="1" ht="27" customHeight="1">
      <c r="A8" s="54" t="s">
        <v>40</v>
      </c>
      <c r="B8" s="54" t="s">
        <v>135</v>
      </c>
      <c r="C8" s="54" t="s">
        <v>135</v>
      </c>
      <c r="D8" s="116">
        <v>9520117119</v>
      </c>
      <c r="E8" s="114">
        <v>9300509970</v>
      </c>
      <c r="F8" s="115" t="s">
        <v>136</v>
      </c>
      <c r="G8" s="116" t="s">
        <v>20</v>
      </c>
      <c r="H8" s="105" t="s">
        <v>174</v>
      </c>
      <c r="I8" s="121">
        <v>7797.84</v>
      </c>
      <c r="J8" s="121">
        <v>82491.43</v>
      </c>
      <c r="K8" s="68" t="s">
        <v>42</v>
      </c>
      <c r="L8" s="102">
        <v>14677.89</v>
      </c>
      <c r="M8" s="102">
        <v>61936.08</v>
      </c>
      <c r="N8" s="103">
        <f t="shared" si="0"/>
        <v>76613.97</v>
      </c>
      <c r="O8" s="136">
        <v>40908</v>
      </c>
      <c r="P8" s="104">
        <f t="shared" si="1"/>
        <v>7797.84</v>
      </c>
      <c r="Q8" s="104">
        <f t="shared" si="1"/>
        <v>82491.43</v>
      </c>
      <c r="R8" s="104">
        <f t="shared" si="2"/>
        <v>61936.08</v>
      </c>
    </row>
    <row r="9" spans="1:18" s="38" customFormat="1" ht="12">
      <c r="A9" s="54" t="s">
        <v>40</v>
      </c>
      <c r="B9" s="54" t="s">
        <v>137</v>
      </c>
      <c r="C9" s="54" t="s">
        <v>137</v>
      </c>
      <c r="D9" s="116">
        <v>9520117119</v>
      </c>
      <c r="E9" s="114">
        <v>9300549385</v>
      </c>
      <c r="F9" s="115" t="s">
        <v>138</v>
      </c>
      <c r="G9" s="116" t="s">
        <v>20</v>
      </c>
      <c r="H9" s="34">
        <v>4013549</v>
      </c>
      <c r="I9" s="121">
        <v>16796.15</v>
      </c>
      <c r="J9" s="121">
        <v>177788.83</v>
      </c>
      <c r="K9" s="68" t="s">
        <v>314</v>
      </c>
      <c r="L9" s="102">
        <v>36401.93</v>
      </c>
      <c r="M9" s="102">
        <v>135884.24</v>
      </c>
      <c r="N9" s="103">
        <f t="shared" si="0"/>
        <v>172286.16999999998</v>
      </c>
      <c r="O9" s="136">
        <v>40908</v>
      </c>
      <c r="P9" s="104">
        <f t="shared" si="1"/>
        <v>16796.15</v>
      </c>
      <c r="Q9" s="104">
        <f t="shared" si="1"/>
        <v>177788.83</v>
      </c>
      <c r="R9" s="104">
        <f t="shared" si="2"/>
        <v>135884.24</v>
      </c>
    </row>
    <row r="10" spans="1:18" s="38" customFormat="1" ht="12">
      <c r="A10" s="54" t="s">
        <v>40</v>
      </c>
      <c r="B10" s="54" t="s">
        <v>139</v>
      </c>
      <c r="C10" s="54" t="s">
        <v>139</v>
      </c>
      <c r="D10" s="116">
        <v>9520117119</v>
      </c>
      <c r="E10" s="114">
        <v>9300549376</v>
      </c>
      <c r="F10" s="115" t="s">
        <v>140</v>
      </c>
      <c r="G10" s="116" t="s">
        <v>20</v>
      </c>
      <c r="H10" s="34">
        <v>4056811</v>
      </c>
      <c r="I10" s="121">
        <v>18835.81</v>
      </c>
      <c r="J10" s="121">
        <v>199379.14</v>
      </c>
      <c r="K10" s="68" t="s">
        <v>314</v>
      </c>
      <c r="L10" s="102">
        <v>40814.68</v>
      </c>
      <c r="M10" s="102">
        <v>153344.43</v>
      </c>
      <c r="N10" s="103">
        <f t="shared" si="0"/>
        <v>194159.11</v>
      </c>
      <c r="O10" s="136">
        <v>40908</v>
      </c>
      <c r="P10" s="104">
        <f t="shared" si="1"/>
        <v>18835.81</v>
      </c>
      <c r="Q10" s="104">
        <f t="shared" si="1"/>
        <v>199379.14</v>
      </c>
      <c r="R10" s="104">
        <f t="shared" si="2"/>
        <v>153344.43</v>
      </c>
    </row>
    <row r="11" spans="1:18" s="38" customFormat="1" ht="12">
      <c r="A11" s="54" t="s">
        <v>40</v>
      </c>
      <c r="B11" s="54" t="s">
        <v>141</v>
      </c>
      <c r="C11" s="54" t="s">
        <v>141</v>
      </c>
      <c r="D11" s="116">
        <v>9520117119</v>
      </c>
      <c r="E11" s="114">
        <v>9300549549</v>
      </c>
      <c r="F11" s="115" t="s">
        <v>142</v>
      </c>
      <c r="G11" s="116" t="s">
        <v>20</v>
      </c>
      <c r="H11" s="34">
        <v>4009713</v>
      </c>
      <c r="I11" s="121">
        <v>18367.88</v>
      </c>
      <c r="J11" s="121">
        <v>194426.13</v>
      </c>
      <c r="K11" s="68" t="s">
        <v>314</v>
      </c>
      <c r="L11" s="102">
        <v>39845.5</v>
      </c>
      <c r="M11" s="102">
        <v>149699.46</v>
      </c>
      <c r="N11" s="103">
        <f t="shared" si="0"/>
        <v>189544.96</v>
      </c>
      <c r="O11" s="136">
        <v>40908</v>
      </c>
      <c r="P11" s="104">
        <f t="shared" si="1"/>
        <v>18367.88</v>
      </c>
      <c r="Q11" s="104">
        <f t="shared" si="1"/>
        <v>194426.13</v>
      </c>
      <c r="R11" s="104">
        <f t="shared" si="2"/>
        <v>149699.46</v>
      </c>
    </row>
    <row r="12" spans="1:18" s="38" customFormat="1" ht="12">
      <c r="A12" s="54" t="s">
        <v>40</v>
      </c>
      <c r="B12" s="54" t="s">
        <v>143</v>
      </c>
      <c r="C12" s="54" t="s">
        <v>143</v>
      </c>
      <c r="D12" s="116">
        <v>9520117119</v>
      </c>
      <c r="E12" s="114">
        <v>9300521629</v>
      </c>
      <c r="F12" s="115" t="s">
        <v>144</v>
      </c>
      <c r="G12" s="116" t="s">
        <v>20</v>
      </c>
      <c r="H12" s="34">
        <v>6016801</v>
      </c>
      <c r="I12" s="121">
        <v>2104.49</v>
      </c>
      <c r="J12" s="121">
        <v>22270.89</v>
      </c>
      <c r="K12" s="68" t="s">
        <v>42</v>
      </c>
      <c r="L12" s="102">
        <v>5109.83</v>
      </c>
      <c r="M12" s="102">
        <v>17709.58</v>
      </c>
      <c r="N12" s="103">
        <f t="shared" si="0"/>
        <v>22819.410000000003</v>
      </c>
      <c r="O12" s="136">
        <v>40908</v>
      </c>
      <c r="P12" s="104">
        <f t="shared" si="1"/>
        <v>2104.49</v>
      </c>
      <c r="Q12" s="104">
        <f t="shared" si="1"/>
        <v>22270.89</v>
      </c>
      <c r="R12" s="104">
        <f t="shared" si="2"/>
        <v>17709.58</v>
      </c>
    </row>
    <row r="13" spans="1:18" s="38" customFormat="1" ht="12">
      <c r="A13" s="54" t="s">
        <v>40</v>
      </c>
      <c r="B13" s="54" t="s">
        <v>145</v>
      </c>
      <c r="C13" s="54" t="s">
        <v>145</v>
      </c>
      <c r="D13" s="116">
        <v>9520117119</v>
      </c>
      <c r="E13" s="114">
        <v>9302443393</v>
      </c>
      <c r="F13" s="115" t="s">
        <v>146</v>
      </c>
      <c r="G13" s="116" t="s">
        <v>20</v>
      </c>
      <c r="H13" s="34">
        <v>12140</v>
      </c>
      <c r="I13" s="121">
        <v>2245.28</v>
      </c>
      <c r="J13" s="121">
        <v>23754.04</v>
      </c>
      <c r="K13" s="68" t="s">
        <v>42</v>
      </c>
      <c r="L13" s="102">
        <v>5442.16</v>
      </c>
      <c r="M13" s="102">
        <v>18798.77</v>
      </c>
      <c r="N13" s="103">
        <f t="shared" si="0"/>
        <v>24240.93</v>
      </c>
      <c r="O13" s="136">
        <v>40908</v>
      </c>
      <c r="P13" s="104">
        <f t="shared" si="1"/>
        <v>2245.28</v>
      </c>
      <c r="Q13" s="104">
        <f t="shared" si="1"/>
        <v>23754.04</v>
      </c>
      <c r="R13" s="104">
        <f t="shared" si="2"/>
        <v>18798.77</v>
      </c>
    </row>
    <row r="14" spans="1:18" s="38" customFormat="1" ht="12">
      <c r="A14" s="54" t="s">
        <v>40</v>
      </c>
      <c r="B14" s="54" t="s">
        <v>147</v>
      </c>
      <c r="C14" s="54" t="s">
        <v>147</v>
      </c>
      <c r="D14" s="116">
        <v>9520117119</v>
      </c>
      <c r="E14" s="114">
        <v>9300517597</v>
      </c>
      <c r="F14" s="115" t="s">
        <v>148</v>
      </c>
      <c r="G14" s="116" t="s">
        <v>20</v>
      </c>
      <c r="H14" s="34">
        <v>8494165</v>
      </c>
      <c r="I14" s="121">
        <v>10133.09</v>
      </c>
      <c r="J14" s="121">
        <v>107235.36</v>
      </c>
      <c r="K14" s="68" t="s">
        <v>314</v>
      </c>
      <c r="L14" s="102">
        <v>21850.89</v>
      </c>
      <c r="M14" s="102">
        <v>85964.84</v>
      </c>
      <c r="N14" s="103">
        <f t="shared" si="0"/>
        <v>107815.73</v>
      </c>
      <c r="O14" s="136">
        <v>40908</v>
      </c>
      <c r="P14" s="104">
        <f t="shared" si="1"/>
        <v>10133.09</v>
      </c>
      <c r="Q14" s="104">
        <f t="shared" si="1"/>
        <v>107235.36</v>
      </c>
      <c r="R14" s="104">
        <f t="shared" si="2"/>
        <v>85964.84</v>
      </c>
    </row>
    <row r="15" spans="1:18" s="38" customFormat="1" ht="12">
      <c r="A15" s="54" t="s">
        <v>40</v>
      </c>
      <c r="B15" s="54" t="s">
        <v>49</v>
      </c>
      <c r="C15" s="54" t="s">
        <v>49</v>
      </c>
      <c r="D15" s="116">
        <v>9520117119</v>
      </c>
      <c r="E15" s="114">
        <v>9302341690</v>
      </c>
      <c r="F15" s="115" t="s">
        <v>149</v>
      </c>
      <c r="G15" s="116" t="s">
        <v>20</v>
      </c>
      <c r="H15" s="34">
        <v>4056829</v>
      </c>
      <c r="I15" s="121">
        <v>34758.13</v>
      </c>
      <c r="J15" s="121">
        <v>367850.72</v>
      </c>
      <c r="K15" s="68" t="s">
        <v>314</v>
      </c>
      <c r="L15" s="102">
        <v>75128.63</v>
      </c>
      <c r="M15" s="102">
        <v>280904.2</v>
      </c>
      <c r="N15" s="103">
        <f t="shared" si="0"/>
        <v>356032.83</v>
      </c>
      <c r="O15" s="136">
        <v>40908</v>
      </c>
      <c r="P15" s="104">
        <f t="shared" si="1"/>
        <v>34758.13</v>
      </c>
      <c r="Q15" s="104">
        <f t="shared" si="1"/>
        <v>367850.72</v>
      </c>
      <c r="R15" s="104">
        <f t="shared" si="2"/>
        <v>280904.2</v>
      </c>
    </row>
    <row r="16" spans="1:18" s="38" customFormat="1" ht="12">
      <c r="A16" s="54" t="s">
        <v>40</v>
      </c>
      <c r="B16" s="54" t="s">
        <v>150</v>
      </c>
      <c r="C16" s="54" t="s">
        <v>150</v>
      </c>
      <c r="D16" s="116">
        <v>9520117119</v>
      </c>
      <c r="E16" s="114">
        <v>9300442644</v>
      </c>
      <c r="F16" s="115" t="s">
        <v>152</v>
      </c>
      <c r="G16" s="116" t="s">
        <v>20</v>
      </c>
      <c r="H16" s="34">
        <v>3588412</v>
      </c>
      <c r="I16" s="121">
        <v>44960.27</v>
      </c>
      <c r="J16" s="121">
        <v>475885.77</v>
      </c>
      <c r="K16" s="68" t="s">
        <v>314</v>
      </c>
      <c r="L16" s="102">
        <v>95604.46</v>
      </c>
      <c r="M16" s="102">
        <v>364112.61</v>
      </c>
      <c r="N16" s="103">
        <f t="shared" si="0"/>
        <v>459717.07</v>
      </c>
      <c r="O16" s="136">
        <v>40908</v>
      </c>
      <c r="P16" s="104">
        <f t="shared" si="1"/>
        <v>44960.27</v>
      </c>
      <c r="Q16" s="104">
        <f t="shared" si="1"/>
        <v>475885.77</v>
      </c>
      <c r="R16" s="104">
        <f t="shared" si="2"/>
        <v>364112.61</v>
      </c>
    </row>
    <row r="17" spans="1:18" s="38" customFormat="1" ht="12">
      <c r="A17" s="54" t="s">
        <v>40</v>
      </c>
      <c r="B17" s="54" t="s">
        <v>154</v>
      </c>
      <c r="C17" s="54" t="s">
        <v>154</v>
      </c>
      <c r="D17" s="116">
        <v>9520117119</v>
      </c>
      <c r="E17" s="114">
        <v>9300517579</v>
      </c>
      <c r="F17" s="115" t="s">
        <v>155</v>
      </c>
      <c r="G17" s="116" t="s">
        <v>20</v>
      </c>
      <c r="H17" s="34">
        <v>3595126</v>
      </c>
      <c r="I17" s="121">
        <v>23206.99</v>
      </c>
      <c r="J17" s="121">
        <v>245560.74</v>
      </c>
      <c r="K17" s="68" t="s">
        <v>314</v>
      </c>
      <c r="L17" s="102">
        <v>49908.66</v>
      </c>
      <c r="M17" s="102">
        <v>187830.67</v>
      </c>
      <c r="N17" s="103">
        <f t="shared" si="0"/>
        <v>237739.33000000002</v>
      </c>
      <c r="O17" s="136">
        <v>40908</v>
      </c>
      <c r="P17" s="104">
        <f t="shared" si="1"/>
        <v>23206.99</v>
      </c>
      <c r="Q17" s="104">
        <f t="shared" si="1"/>
        <v>245560.74</v>
      </c>
      <c r="R17" s="104">
        <f t="shared" si="2"/>
        <v>187830.67</v>
      </c>
    </row>
    <row r="18" spans="1:18" s="38" customFormat="1" ht="12">
      <c r="A18" s="54" t="s">
        <v>40</v>
      </c>
      <c r="B18" s="54" t="s">
        <v>58</v>
      </c>
      <c r="C18" s="54" t="s">
        <v>58</v>
      </c>
      <c r="D18" s="116">
        <v>9520117119</v>
      </c>
      <c r="E18" s="114">
        <v>9300522840</v>
      </c>
      <c r="F18" s="115" t="s">
        <v>156</v>
      </c>
      <c r="G18" s="116" t="s">
        <v>20</v>
      </c>
      <c r="H18" s="34">
        <v>8283927</v>
      </c>
      <c r="I18" s="121">
        <v>15616.47</v>
      </c>
      <c r="J18" s="121">
        <v>165230.37</v>
      </c>
      <c r="K18" s="68" t="s">
        <v>314</v>
      </c>
      <c r="L18" s="102">
        <v>33575.58</v>
      </c>
      <c r="M18" s="102">
        <v>126534.24</v>
      </c>
      <c r="N18" s="103">
        <f t="shared" si="0"/>
        <v>160109.82</v>
      </c>
      <c r="O18" s="136">
        <v>40908</v>
      </c>
      <c r="P18" s="104">
        <f t="shared" si="1"/>
        <v>15616.47</v>
      </c>
      <c r="Q18" s="104">
        <f t="shared" si="1"/>
        <v>165230.37</v>
      </c>
      <c r="R18" s="104">
        <f t="shared" si="2"/>
        <v>126534.24</v>
      </c>
    </row>
    <row r="19" spans="1:18" s="38" customFormat="1" ht="12">
      <c r="A19" s="54" t="s">
        <v>40</v>
      </c>
      <c r="B19" s="54" t="s">
        <v>157</v>
      </c>
      <c r="C19" s="54" t="s">
        <v>157</v>
      </c>
      <c r="D19" s="116">
        <v>9520117119</v>
      </c>
      <c r="E19" s="114">
        <v>9300514255</v>
      </c>
      <c r="F19" s="115" t="s">
        <v>158</v>
      </c>
      <c r="G19" s="116" t="s">
        <v>20</v>
      </c>
      <c r="H19" s="34">
        <v>4084473</v>
      </c>
      <c r="I19" s="121">
        <v>6285.19</v>
      </c>
      <c r="J19" s="121">
        <v>66503.33</v>
      </c>
      <c r="K19" s="68" t="s">
        <v>42</v>
      </c>
      <c r="L19" s="102">
        <v>13641.36</v>
      </c>
      <c r="M19" s="102">
        <v>50988.05</v>
      </c>
      <c r="N19" s="103">
        <f t="shared" si="0"/>
        <v>64629.41</v>
      </c>
      <c r="O19" s="136">
        <v>40908</v>
      </c>
      <c r="P19" s="104">
        <f t="shared" si="1"/>
        <v>6285.19</v>
      </c>
      <c r="Q19" s="104">
        <f t="shared" si="1"/>
        <v>66503.33</v>
      </c>
      <c r="R19" s="104">
        <f t="shared" si="2"/>
        <v>50988.05</v>
      </c>
    </row>
    <row r="20" spans="1:18" s="38" customFormat="1" ht="12">
      <c r="A20" s="54" t="s">
        <v>40</v>
      </c>
      <c r="B20" s="54" t="s">
        <v>159</v>
      </c>
      <c r="C20" s="54" t="s">
        <v>159</v>
      </c>
      <c r="D20" s="116">
        <v>9520117119</v>
      </c>
      <c r="E20" s="114">
        <v>9300576646</v>
      </c>
      <c r="F20" s="115" t="s">
        <v>160</v>
      </c>
      <c r="G20" s="116" t="s">
        <v>20</v>
      </c>
      <c r="H20" s="34">
        <v>321</v>
      </c>
      <c r="I20" s="121">
        <v>30833.11</v>
      </c>
      <c r="J20" s="121">
        <v>326191.12</v>
      </c>
      <c r="K20" s="68" t="s">
        <v>42</v>
      </c>
      <c r="L20" s="102">
        <v>65563.3</v>
      </c>
      <c r="M20" s="102">
        <v>207117.67</v>
      </c>
      <c r="N20" s="103">
        <f t="shared" si="0"/>
        <v>272680.97000000003</v>
      </c>
      <c r="O20" s="136">
        <v>40908</v>
      </c>
      <c r="P20" s="104">
        <f t="shared" si="1"/>
        <v>30833.11</v>
      </c>
      <c r="Q20" s="104">
        <f t="shared" si="1"/>
        <v>326191.12</v>
      </c>
      <c r="R20" s="104">
        <f t="shared" si="2"/>
        <v>207117.67</v>
      </c>
    </row>
    <row r="21" spans="1:18" s="38" customFormat="1" ht="12">
      <c r="A21" s="54" t="s">
        <v>40</v>
      </c>
      <c r="B21" s="54" t="s">
        <v>126</v>
      </c>
      <c r="C21" s="54" t="s">
        <v>126</v>
      </c>
      <c r="D21" s="116">
        <v>9520117119</v>
      </c>
      <c r="E21" s="114">
        <v>9302446002</v>
      </c>
      <c r="F21" s="115" t="s">
        <v>161</v>
      </c>
      <c r="G21" s="116" t="s">
        <v>20</v>
      </c>
      <c r="H21" s="34">
        <v>7276</v>
      </c>
      <c r="I21" s="121">
        <v>7630.28</v>
      </c>
      <c r="J21" s="121">
        <v>80785.71</v>
      </c>
      <c r="K21" s="68" t="s">
        <v>42</v>
      </c>
      <c r="L21" s="102">
        <v>14361.66</v>
      </c>
      <c r="M21" s="102">
        <v>60601.72</v>
      </c>
      <c r="N21" s="103">
        <f t="shared" si="0"/>
        <v>74963.38</v>
      </c>
      <c r="O21" s="136">
        <v>40908</v>
      </c>
      <c r="P21" s="104">
        <f t="shared" si="1"/>
        <v>7630.28</v>
      </c>
      <c r="Q21" s="104">
        <f t="shared" si="1"/>
        <v>80785.71</v>
      </c>
      <c r="R21" s="104">
        <f t="shared" si="2"/>
        <v>60601.72</v>
      </c>
    </row>
    <row r="22" spans="1:18" s="38" customFormat="1" ht="12">
      <c r="A22" s="54" t="s">
        <v>40</v>
      </c>
      <c r="B22" s="54" t="s">
        <v>165</v>
      </c>
      <c r="C22" s="54" t="s">
        <v>165</v>
      </c>
      <c r="D22" s="116">
        <v>9520164326</v>
      </c>
      <c r="E22" s="114">
        <v>9300545658</v>
      </c>
      <c r="F22" s="115" t="s">
        <v>173</v>
      </c>
      <c r="G22" s="116" t="s">
        <v>20</v>
      </c>
      <c r="H22" s="34">
        <v>75074163</v>
      </c>
      <c r="I22" s="121">
        <v>32531.21</v>
      </c>
      <c r="J22" s="121">
        <v>344622.95</v>
      </c>
      <c r="K22" s="68" t="s">
        <v>42</v>
      </c>
      <c r="L22" s="102">
        <v>103951.07</v>
      </c>
      <c r="M22" s="102">
        <v>271562.96</v>
      </c>
      <c r="N22" s="103">
        <f t="shared" si="0"/>
        <v>375514.03</v>
      </c>
      <c r="O22" s="136">
        <v>40908</v>
      </c>
      <c r="P22" s="104">
        <f t="shared" si="1"/>
        <v>32531.21</v>
      </c>
      <c r="Q22" s="104">
        <f t="shared" si="1"/>
        <v>344622.95</v>
      </c>
      <c r="R22" s="104">
        <f t="shared" si="2"/>
        <v>271562.96</v>
      </c>
    </row>
    <row r="23" spans="1:18" s="38" customFormat="1" ht="12">
      <c r="A23" s="54" t="s">
        <v>40</v>
      </c>
      <c r="B23" s="54" t="s">
        <v>162</v>
      </c>
      <c r="C23" s="54" t="s">
        <v>162</v>
      </c>
      <c r="D23" s="116">
        <v>9520164326</v>
      </c>
      <c r="E23" s="114">
        <v>9302341682</v>
      </c>
      <c r="F23" s="115" t="s">
        <v>169</v>
      </c>
      <c r="G23" s="116" t="s">
        <v>163</v>
      </c>
      <c r="H23" s="34">
        <v>3680122</v>
      </c>
      <c r="I23" s="121">
        <v>95749</v>
      </c>
      <c r="J23" s="121">
        <v>1014283</v>
      </c>
      <c r="K23" s="68" t="s">
        <v>42</v>
      </c>
      <c r="L23" s="102">
        <v>188272.75</v>
      </c>
      <c r="M23" s="102">
        <v>754384.8</v>
      </c>
      <c r="N23" s="103">
        <f t="shared" si="0"/>
        <v>942657.55</v>
      </c>
      <c r="O23" s="136">
        <v>40908</v>
      </c>
      <c r="P23" s="104">
        <f t="shared" si="1"/>
        <v>95749</v>
      </c>
      <c r="Q23" s="104">
        <f t="shared" si="1"/>
        <v>1014283</v>
      </c>
      <c r="R23" s="104">
        <f t="shared" si="2"/>
        <v>754384.8</v>
      </c>
    </row>
    <row r="24" spans="1:18" s="38" customFormat="1" ht="12">
      <c r="A24" s="54" t="s">
        <v>40</v>
      </c>
      <c r="B24" s="54" t="s">
        <v>62</v>
      </c>
      <c r="C24" s="54" t="s">
        <v>62</v>
      </c>
      <c r="D24" s="116">
        <v>9520164326</v>
      </c>
      <c r="E24" s="114">
        <v>9302342094</v>
      </c>
      <c r="F24" s="115" t="s">
        <v>170</v>
      </c>
      <c r="G24" s="116" t="s">
        <v>163</v>
      </c>
      <c r="H24" s="34">
        <v>4561</v>
      </c>
      <c r="I24" s="121">
        <v>151347</v>
      </c>
      <c r="J24" s="121">
        <v>1603087</v>
      </c>
      <c r="K24" s="68" t="s">
        <v>42</v>
      </c>
      <c r="L24" s="102">
        <v>281597</v>
      </c>
      <c r="M24" s="102">
        <v>1207065.43</v>
      </c>
      <c r="N24" s="103">
        <f t="shared" si="0"/>
        <v>1488662.43</v>
      </c>
      <c r="O24" s="136">
        <v>40908</v>
      </c>
      <c r="P24" s="104">
        <f t="shared" si="1"/>
        <v>151347</v>
      </c>
      <c r="Q24" s="104">
        <f t="shared" si="1"/>
        <v>1603087</v>
      </c>
      <c r="R24" s="104">
        <f t="shared" si="2"/>
        <v>1207065.43</v>
      </c>
    </row>
    <row r="25" spans="1:18" s="38" customFormat="1" ht="12">
      <c r="A25" s="54" t="s">
        <v>40</v>
      </c>
      <c r="B25" s="54" t="s">
        <v>67</v>
      </c>
      <c r="C25" s="54" t="s">
        <v>67</v>
      </c>
      <c r="D25" s="116">
        <v>9520164326</v>
      </c>
      <c r="E25" s="114">
        <v>9302341699</v>
      </c>
      <c r="F25" s="115" t="s">
        <v>171</v>
      </c>
      <c r="G25" s="116" t="s">
        <v>163</v>
      </c>
      <c r="H25" s="34">
        <v>416327</v>
      </c>
      <c r="I25" s="121">
        <v>154441</v>
      </c>
      <c r="J25" s="121">
        <v>1636067</v>
      </c>
      <c r="K25" s="68" t="s">
        <v>42</v>
      </c>
      <c r="L25" s="102">
        <v>266076.91</v>
      </c>
      <c r="M25" s="102">
        <v>1206017.31</v>
      </c>
      <c r="N25" s="103">
        <f t="shared" si="0"/>
        <v>1472094.22</v>
      </c>
      <c r="O25" s="136">
        <v>40908</v>
      </c>
      <c r="P25" s="104">
        <f t="shared" si="1"/>
        <v>154441</v>
      </c>
      <c r="Q25" s="104">
        <f t="shared" si="1"/>
        <v>1636067</v>
      </c>
      <c r="R25" s="104">
        <f t="shared" si="2"/>
        <v>1206017.31</v>
      </c>
    </row>
    <row r="26" spans="1:18" s="38" customFormat="1" ht="12">
      <c r="A26" s="54" t="s">
        <v>40</v>
      </c>
      <c r="B26" s="54" t="s">
        <v>164</v>
      </c>
      <c r="C26" s="54" t="s">
        <v>164</v>
      </c>
      <c r="D26" s="116">
        <v>9520164326</v>
      </c>
      <c r="E26" s="114">
        <v>9302341701</v>
      </c>
      <c r="F26" s="115" t="s">
        <v>172</v>
      </c>
      <c r="G26" s="116" t="s">
        <v>163</v>
      </c>
      <c r="H26" s="34">
        <v>3662</v>
      </c>
      <c r="I26" s="121">
        <v>213095</v>
      </c>
      <c r="J26" s="121">
        <v>2257505</v>
      </c>
      <c r="K26" s="68" t="s">
        <v>42</v>
      </c>
      <c r="L26" s="102">
        <v>349324.8</v>
      </c>
      <c r="M26" s="102">
        <v>1660439.74</v>
      </c>
      <c r="N26" s="103">
        <f t="shared" si="0"/>
        <v>2009764.54</v>
      </c>
      <c r="O26" s="136">
        <v>40908</v>
      </c>
      <c r="P26" s="104">
        <f t="shared" si="1"/>
        <v>213095</v>
      </c>
      <c r="Q26" s="104">
        <f t="shared" si="1"/>
        <v>2257505</v>
      </c>
      <c r="R26" s="104">
        <f t="shared" si="2"/>
        <v>1660439.74</v>
      </c>
    </row>
    <row r="27" spans="1:18" s="38" customFormat="1" ht="12">
      <c r="A27" s="54" t="s">
        <v>40</v>
      </c>
      <c r="B27" s="54" t="s">
        <v>166</v>
      </c>
      <c r="C27" s="54" t="s">
        <v>166</v>
      </c>
      <c r="D27" s="116">
        <v>9520164326</v>
      </c>
      <c r="E27" s="114">
        <v>9302341709</v>
      </c>
      <c r="F27" s="115" t="s">
        <v>167</v>
      </c>
      <c r="G27" s="116" t="s">
        <v>19</v>
      </c>
      <c r="H27" s="34">
        <v>98000170</v>
      </c>
      <c r="I27" s="121">
        <v>512467</v>
      </c>
      <c r="J27" s="121">
        <v>5428790</v>
      </c>
      <c r="K27" s="68" t="s">
        <v>42</v>
      </c>
      <c r="L27" s="102">
        <v>869517.87</v>
      </c>
      <c r="M27" s="102">
        <v>3988411.7</v>
      </c>
      <c r="N27" s="103">
        <f t="shared" si="0"/>
        <v>4857929.57</v>
      </c>
      <c r="O27" s="136">
        <v>40908</v>
      </c>
      <c r="P27" s="104">
        <f t="shared" si="1"/>
        <v>512467</v>
      </c>
      <c r="Q27" s="104">
        <f t="shared" si="1"/>
        <v>5428790</v>
      </c>
      <c r="R27" s="104">
        <f t="shared" si="2"/>
        <v>3988411.7</v>
      </c>
    </row>
    <row r="28" spans="1:18" s="38" customFormat="1" ht="12">
      <c r="A28" s="54" t="s">
        <v>40</v>
      </c>
      <c r="B28" s="54" t="s">
        <v>49</v>
      </c>
      <c r="C28" s="54" t="s">
        <v>49</v>
      </c>
      <c r="D28" s="116">
        <v>9520164326</v>
      </c>
      <c r="E28" s="114">
        <v>9302341691</v>
      </c>
      <c r="F28" s="115" t="s">
        <v>168</v>
      </c>
      <c r="G28" s="116" t="s">
        <v>19</v>
      </c>
      <c r="H28" s="34">
        <v>3000069</v>
      </c>
      <c r="I28" s="121">
        <v>1816037</v>
      </c>
      <c r="J28" s="121">
        <v>19235244</v>
      </c>
      <c r="K28" s="68" t="s">
        <v>42</v>
      </c>
      <c r="L28" s="102">
        <v>3214578.04</v>
      </c>
      <c r="M28" s="102">
        <v>14276984.94</v>
      </c>
      <c r="N28" s="103">
        <f t="shared" si="0"/>
        <v>17491562.98</v>
      </c>
      <c r="O28" s="136">
        <v>40908</v>
      </c>
      <c r="P28" s="104">
        <f t="shared" si="1"/>
        <v>1816037</v>
      </c>
      <c r="Q28" s="104">
        <f t="shared" si="1"/>
        <v>19235244</v>
      </c>
      <c r="R28" s="104">
        <f t="shared" si="2"/>
        <v>14276984.94</v>
      </c>
    </row>
    <row r="29" spans="1:15" s="38" customFormat="1" ht="12">
      <c r="A29" s="37"/>
      <c r="B29" s="37"/>
      <c r="C29" s="37"/>
      <c r="D29" s="74"/>
      <c r="E29" s="74"/>
      <c r="F29" s="74"/>
      <c r="G29" s="117"/>
      <c r="H29" s="74"/>
      <c r="I29" s="88"/>
      <c r="J29" s="88"/>
      <c r="K29" s="74"/>
      <c r="L29" s="37"/>
      <c r="M29" s="37"/>
      <c r="N29" s="37"/>
      <c r="O29" s="124"/>
    </row>
    <row r="30" spans="1:19" s="38" customFormat="1" ht="12">
      <c r="A30" s="57" t="s">
        <v>40</v>
      </c>
      <c r="B30" s="56" t="s">
        <v>41</v>
      </c>
      <c r="C30" s="56" t="s">
        <v>44</v>
      </c>
      <c r="D30" s="116">
        <v>9520117119</v>
      </c>
      <c r="E30" s="114">
        <v>9300515902</v>
      </c>
      <c r="F30" s="114" t="s">
        <v>176</v>
      </c>
      <c r="G30" s="116" t="s">
        <v>20</v>
      </c>
      <c r="H30" s="34">
        <v>3400246435</v>
      </c>
      <c r="I30" s="122">
        <f>6550.44+6160.5</f>
        <v>12710.939999999999</v>
      </c>
      <c r="J30" s="123">
        <f>69318.83+65206</f>
        <v>134524.83000000002</v>
      </c>
      <c r="K30" s="68" t="s">
        <v>42</v>
      </c>
      <c r="L30" s="106">
        <v>15671.44</v>
      </c>
      <c r="M30" s="106">
        <v>110120.03</v>
      </c>
      <c r="N30" s="107">
        <f t="shared" si="0"/>
        <v>125791.47</v>
      </c>
      <c r="O30" s="136">
        <v>40908</v>
      </c>
      <c r="P30" s="108">
        <v>25000</v>
      </c>
      <c r="Q30" s="104">
        <f t="shared" si="1"/>
        <v>134524.83000000002</v>
      </c>
      <c r="R30" s="104">
        <f t="shared" si="2"/>
        <v>110120.03</v>
      </c>
      <c r="S30" s="109"/>
    </row>
    <row r="31" spans="1:15" s="38" customFormat="1" ht="12">
      <c r="A31" s="37"/>
      <c r="B31" s="37"/>
      <c r="C31" s="37"/>
      <c r="D31" s="117"/>
      <c r="E31" s="74"/>
      <c r="F31" s="74"/>
      <c r="G31" s="117"/>
      <c r="H31" s="74"/>
      <c r="I31" s="88"/>
      <c r="J31" s="88"/>
      <c r="K31" s="74"/>
      <c r="L31" s="37"/>
      <c r="M31" s="37"/>
      <c r="N31" s="37"/>
      <c r="O31" s="124"/>
    </row>
    <row r="32" spans="1:18" s="38" customFormat="1" ht="27.75" customHeight="1">
      <c r="A32" s="128" t="s">
        <v>40</v>
      </c>
      <c r="B32" s="129" t="s">
        <v>129</v>
      </c>
      <c r="C32" s="129" t="s">
        <v>129</v>
      </c>
      <c r="D32" s="116">
        <v>9520117119</v>
      </c>
      <c r="E32" s="114">
        <v>9300572783</v>
      </c>
      <c r="F32" s="115" t="s">
        <v>130</v>
      </c>
      <c r="G32" s="116" t="s">
        <v>20</v>
      </c>
      <c r="H32" s="34">
        <v>1419320</v>
      </c>
      <c r="I32" s="121">
        <v>3407.61</v>
      </c>
      <c r="J32" s="121">
        <v>36048.16</v>
      </c>
      <c r="K32" s="68" t="s">
        <v>42</v>
      </c>
      <c r="L32" s="102">
        <v>7724.1</v>
      </c>
      <c r="M32" s="102">
        <v>27766.83</v>
      </c>
      <c r="N32" s="103">
        <f>M32+L32</f>
        <v>35490.93</v>
      </c>
      <c r="O32" s="136">
        <v>40908</v>
      </c>
      <c r="P32" s="104">
        <f>I32*1</f>
        <v>3407.61</v>
      </c>
      <c r="Q32" s="104">
        <f>J32*1</f>
        <v>36048.16</v>
      </c>
      <c r="R32" s="104">
        <f>M32*1</f>
        <v>27766.83</v>
      </c>
    </row>
    <row r="33" spans="1:18" s="38" customFormat="1" ht="12">
      <c r="A33" s="128" t="s">
        <v>40</v>
      </c>
      <c r="B33" s="128" t="s">
        <v>151</v>
      </c>
      <c r="C33" s="128" t="s">
        <v>151</v>
      </c>
      <c r="D33" s="116">
        <v>9520117119</v>
      </c>
      <c r="E33" s="114">
        <v>9300516967</v>
      </c>
      <c r="F33" s="115" t="s">
        <v>153</v>
      </c>
      <c r="G33" s="116" t="s">
        <v>20</v>
      </c>
      <c r="H33" s="34">
        <v>3663289</v>
      </c>
      <c r="I33" s="121">
        <v>9474.4</v>
      </c>
      <c r="J33" s="121">
        <v>100243.72</v>
      </c>
      <c r="K33" s="68" t="s">
        <v>42</v>
      </c>
      <c r="L33" s="102">
        <v>20155.24</v>
      </c>
      <c r="M33" s="102">
        <v>76258.39</v>
      </c>
      <c r="N33" s="103">
        <f>M33+L33</f>
        <v>96413.63</v>
      </c>
      <c r="O33" s="136">
        <v>40908</v>
      </c>
      <c r="P33" s="104">
        <f>I33*1</f>
        <v>9474.4</v>
      </c>
      <c r="Q33" s="104">
        <f>J33*1</f>
        <v>100243.72</v>
      </c>
      <c r="R33" s="104">
        <f>M33*1</f>
        <v>76258.39</v>
      </c>
    </row>
    <row r="34" spans="11:15" ht="12.75">
      <c r="K34" s="79"/>
      <c r="O34" s="79"/>
    </row>
    <row r="35" spans="1:18" s="44" customFormat="1" ht="12">
      <c r="A35" s="130" t="s">
        <v>175</v>
      </c>
      <c r="B35" s="131"/>
      <c r="C35" s="131"/>
      <c r="D35" s="132"/>
      <c r="E35" s="132"/>
      <c r="F35" s="132"/>
      <c r="G35" s="132"/>
      <c r="H35" s="132"/>
      <c r="I35" s="133">
        <f>SUM(I4:I34)</f>
        <v>3321710.8499999996</v>
      </c>
      <c r="J35" s="133">
        <f>SUM(J4:J34)</f>
        <v>35181602.519999996</v>
      </c>
      <c r="K35" s="131"/>
      <c r="L35" s="134">
        <f>SUM(L4:L34)</f>
        <v>6003524.4</v>
      </c>
      <c r="M35" s="134">
        <f>SUM(M4:M34)</f>
        <v>26136915.46</v>
      </c>
      <c r="N35" s="134">
        <f>SUM(N4:N34)</f>
        <v>32140439.859999996</v>
      </c>
      <c r="O35" s="132"/>
      <c r="P35" s="134">
        <f>SUM(P4:P34)</f>
        <v>3333999.9099999997</v>
      </c>
      <c r="Q35" s="134">
        <f>SUM(Q4:Q34)</f>
        <v>35181602.519999996</v>
      </c>
      <c r="R35" s="134">
        <f>SUM(R4:R34)</f>
        <v>26136915.46</v>
      </c>
    </row>
    <row r="37" ht="12.75">
      <c r="A37" s="173" t="s">
        <v>500</v>
      </c>
    </row>
    <row r="38" ht="12.75">
      <c r="A38" s="164"/>
    </row>
    <row r="43" ht="12.75">
      <c r="N43" s="254"/>
    </row>
  </sheetData>
  <sheetProtection/>
  <mergeCells count="1">
    <mergeCell ref="P2:R2"/>
  </mergeCells>
  <printOptions/>
  <pageMargins left="0" right="0" top="0" bottom="0" header="0.5118110236220472" footer="0.5118110236220472"/>
  <pageSetup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B2:R58"/>
  <sheetViews>
    <sheetView zoomScalePageLayoutView="0" workbookViewId="0" topLeftCell="A1">
      <selection activeCell="I52" sqref="I52"/>
    </sheetView>
  </sheetViews>
  <sheetFormatPr defaultColWidth="9.140625" defaultRowHeight="12.75"/>
  <cols>
    <col min="1" max="1" width="1.8515625" style="137" customWidth="1"/>
    <col min="2" max="3" width="10.7109375" style="137" customWidth="1"/>
    <col min="4" max="4" width="12.7109375" style="137" bestFit="1" customWidth="1"/>
    <col min="5" max="6" width="10.7109375" style="137" customWidth="1"/>
    <col min="7" max="7" width="11.57421875" style="137" customWidth="1"/>
    <col min="8" max="9" width="10.7109375" style="137" customWidth="1"/>
    <col min="10" max="10" width="11.140625" style="137" customWidth="1"/>
    <col min="11" max="11" width="10.421875" style="137" customWidth="1"/>
    <col min="12" max="12" width="10.00390625" style="137" customWidth="1"/>
    <col min="13" max="14" width="9.140625" style="137" customWidth="1"/>
    <col min="15" max="15" width="21.7109375" style="137" customWidth="1"/>
    <col min="16" max="16" width="9.140625" style="137" customWidth="1"/>
    <col min="17" max="17" width="23.00390625" style="137" customWidth="1"/>
    <col min="18" max="18" width="27.8515625" style="137" customWidth="1"/>
    <col min="19" max="16384" width="9.140625" style="137" customWidth="1"/>
  </cols>
  <sheetData>
    <row r="2" spans="2:12" ht="15.75">
      <c r="B2" s="301" t="s">
        <v>367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ht="13.5" thickBot="1"/>
    <row r="4" spans="2:18" ht="12.75">
      <c r="B4" s="302" t="s">
        <v>356</v>
      </c>
      <c r="C4" s="303"/>
      <c r="D4" s="308" t="s">
        <v>357</v>
      </c>
      <c r="E4" s="311" t="s">
        <v>358</v>
      </c>
      <c r="F4" s="312"/>
      <c r="G4" s="313"/>
      <c r="H4" s="320" t="s">
        <v>359</v>
      </c>
      <c r="I4" s="320" t="s">
        <v>360</v>
      </c>
      <c r="J4" s="320" t="s">
        <v>361</v>
      </c>
      <c r="K4" s="323" t="s">
        <v>362</v>
      </c>
      <c r="L4" s="324"/>
      <c r="N4" s="234" t="s">
        <v>504</v>
      </c>
      <c r="O4" s="235"/>
      <c r="P4" s="234" t="s">
        <v>505</v>
      </c>
      <c r="Q4" s="235"/>
      <c r="R4" s="234" t="s">
        <v>506</v>
      </c>
    </row>
    <row r="5" spans="2:18" ht="12.75">
      <c r="B5" s="304"/>
      <c r="C5" s="305"/>
      <c r="D5" s="309"/>
      <c r="E5" s="314"/>
      <c r="F5" s="315"/>
      <c r="G5" s="316"/>
      <c r="H5" s="321"/>
      <c r="I5" s="322"/>
      <c r="J5" s="322"/>
      <c r="K5" s="325" t="s">
        <v>363</v>
      </c>
      <c r="L5" s="327" t="s">
        <v>364</v>
      </c>
      <c r="N5" s="236" t="s">
        <v>501</v>
      </c>
      <c r="O5" s="237"/>
      <c r="P5" s="238"/>
      <c r="Q5" s="237"/>
      <c r="R5" s="235"/>
    </row>
    <row r="6" spans="2:18" ht="15" thickBot="1">
      <c r="B6" s="306"/>
      <c r="C6" s="307"/>
      <c r="D6" s="310"/>
      <c r="E6" s="317"/>
      <c r="F6" s="318"/>
      <c r="G6" s="319"/>
      <c r="H6" s="321"/>
      <c r="I6" s="138" t="s">
        <v>365</v>
      </c>
      <c r="J6" s="138" t="s">
        <v>366</v>
      </c>
      <c r="K6" s="326"/>
      <c r="L6" s="328"/>
      <c r="N6" s="236" t="s">
        <v>502</v>
      </c>
      <c r="O6" s="237"/>
      <c r="P6" s="238"/>
      <c r="Q6" s="237"/>
      <c r="R6" s="235"/>
    </row>
    <row r="7" spans="2:12" ht="16.5" customHeight="1">
      <c r="B7" s="296" t="s">
        <v>169</v>
      </c>
      <c r="C7" s="297"/>
      <c r="D7" s="144">
        <v>3680122</v>
      </c>
      <c r="E7" s="298" t="s">
        <v>162</v>
      </c>
      <c r="F7" s="299"/>
      <c r="G7" s="300"/>
      <c r="H7" s="27" t="s">
        <v>163</v>
      </c>
      <c r="I7" s="141">
        <v>685</v>
      </c>
      <c r="J7" s="140">
        <v>657</v>
      </c>
      <c r="K7" s="143">
        <v>40908</v>
      </c>
      <c r="L7" s="140"/>
    </row>
    <row r="8" spans="2:12" ht="16.5" customHeight="1">
      <c r="B8" s="291" t="s">
        <v>170</v>
      </c>
      <c r="C8" s="292"/>
      <c r="D8" s="144">
        <v>4561</v>
      </c>
      <c r="E8" s="293" t="s">
        <v>62</v>
      </c>
      <c r="F8" s="294"/>
      <c r="G8" s="295"/>
      <c r="H8" s="27" t="s">
        <v>163</v>
      </c>
      <c r="I8" s="141">
        <v>1524.41</v>
      </c>
      <c r="J8" s="140">
        <v>1087</v>
      </c>
      <c r="K8" s="143">
        <v>40908</v>
      </c>
      <c r="L8" s="140"/>
    </row>
    <row r="9" spans="2:12" ht="16.5" customHeight="1">
      <c r="B9" s="291" t="s">
        <v>171</v>
      </c>
      <c r="C9" s="292"/>
      <c r="D9" s="144">
        <v>416327</v>
      </c>
      <c r="E9" s="293" t="s">
        <v>67</v>
      </c>
      <c r="F9" s="294"/>
      <c r="G9" s="295"/>
      <c r="H9" s="27" t="s">
        <v>163</v>
      </c>
      <c r="I9" s="141">
        <v>1547.744</v>
      </c>
      <c r="J9" s="140">
        <v>965</v>
      </c>
      <c r="K9" s="143">
        <v>40908</v>
      </c>
      <c r="L9" s="140"/>
    </row>
    <row r="10" spans="2:12" ht="16.5" customHeight="1">
      <c r="B10" s="331" t="s">
        <v>172</v>
      </c>
      <c r="C10" s="332"/>
      <c r="D10" s="144">
        <v>3662</v>
      </c>
      <c r="E10" s="293" t="s">
        <v>164</v>
      </c>
      <c r="F10" s="294"/>
      <c r="G10" s="333"/>
      <c r="H10" s="27" t="s">
        <v>163</v>
      </c>
      <c r="I10" s="141">
        <v>2188.051</v>
      </c>
      <c r="J10" s="140">
        <v>1302</v>
      </c>
      <c r="K10" s="143">
        <v>40908</v>
      </c>
      <c r="L10" s="140"/>
    </row>
    <row r="11" spans="2:12" ht="16.5" customHeight="1">
      <c r="B11" s="168" t="s">
        <v>2</v>
      </c>
      <c r="C11" s="169"/>
      <c r="D11" s="169"/>
      <c r="E11" s="169"/>
      <c r="F11" s="169"/>
      <c r="G11" s="169"/>
      <c r="H11" s="169"/>
      <c r="I11" s="170">
        <f>SUM(I4:I10)</f>
        <v>5945.205</v>
      </c>
      <c r="J11" s="170">
        <f>SUM(J4:J10)</f>
        <v>4011</v>
      </c>
      <c r="K11" s="169"/>
      <c r="L11" s="169"/>
    </row>
    <row r="12" spans="2:12" ht="16.5" customHeight="1">
      <c r="B12" s="291" t="s">
        <v>167</v>
      </c>
      <c r="C12" s="292"/>
      <c r="D12" s="144">
        <v>98000170</v>
      </c>
      <c r="E12" s="293" t="s">
        <v>166</v>
      </c>
      <c r="F12" s="294"/>
      <c r="G12" s="295"/>
      <c r="H12" s="27" t="s">
        <v>19</v>
      </c>
      <c r="I12" s="141">
        <v>5311.471</v>
      </c>
      <c r="J12" s="140">
        <v>4000</v>
      </c>
      <c r="K12" s="143">
        <v>40908</v>
      </c>
      <c r="L12" s="140"/>
    </row>
    <row r="13" spans="2:12" ht="16.5" customHeight="1">
      <c r="B13" s="291" t="s">
        <v>168</v>
      </c>
      <c r="C13" s="292"/>
      <c r="D13" s="144">
        <v>3000069</v>
      </c>
      <c r="E13" s="293" t="s">
        <v>49</v>
      </c>
      <c r="F13" s="294"/>
      <c r="G13" s="295"/>
      <c r="H13" s="27" t="s">
        <v>19</v>
      </c>
      <c r="I13" s="141">
        <v>19000</v>
      </c>
      <c r="J13" s="140">
        <v>16000</v>
      </c>
      <c r="K13" s="143">
        <v>40908</v>
      </c>
      <c r="L13" s="140"/>
    </row>
    <row r="14" spans="2:12" ht="16.5" customHeight="1">
      <c r="B14" s="168" t="s">
        <v>2</v>
      </c>
      <c r="C14" s="169"/>
      <c r="D14" s="169"/>
      <c r="E14" s="169"/>
      <c r="F14" s="169"/>
      <c r="G14" s="169"/>
      <c r="H14" s="169"/>
      <c r="I14" s="170">
        <f>SUM(I12:I13)</f>
        <v>24311.470999999998</v>
      </c>
      <c r="J14" s="170">
        <f>SUM(J12:J13)</f>
        <v>20000</v>
      </c>
      <c r="K14" s="169"/>
      <c r="L14" s="169"/>
    </row>
    <row r="15" ht="16.5" customHeight="1"/>
    <row r="16" ht="16.5" customHeight="1" thickBot="1">
      <c r="G16" s="145"/>
    </row>
    <row r="17" spans="2:12" ht="30.75" customHeight="1" thickBot="1">
      <c r="B17" s="329" t="s">
        <v>368</v>
      </c>
      <c r="C17" s="334"/>
      <c r="D17" s="146"/>
      <c r="E17" s="329" t="s">
        <v>369</v>
      </c>
      <c r="F17" s="330"/>
      <c r="G17" s="147"/>
      <c r="H17" s="329" t="s">
        <v>370</v>
      </c>
      <c r="I17" s="330"/>
      <c r="K17" s="329" t="s">
        <v>371</v>
      </c>
      <c r="L17" s="330"/>
    </row>
    <row r="18" spans="2:12" ht="7.5" customHeight="1">
      <c r="B18" s="148"/>
      <c r="C18" s="149"/>
      <c r="D18" s="146"/>
      <c r="E18" s="148"/>
      <c r="F18" s="149"/>
      <c r="G18" s="146"/>
      <c r="H18" s="148"/>
      <c r="I18" s="149"/>
      <c r="K18" s="148"/>
      <c r="L18" s="149"/>
    </row>
    <row r="19" spans="2:12" ht="16.5" customHeight="1">
      <c r="B19" s="150" t="s">
        <v>372</v>
      </c>
      <c r="C19" s="151" t="s">
        <v>373</v>
      </c>
      <c r="D19" s="145"/>
      <c r="E19" s="150" t="s">
        <v>372</v>
      </c>
      <c r="F19" s="151" t="s">
        <v>373</v>
      </c>
      <c r="G19" s="152"/>
      <c r="H19" s="150" t="s">
        <v>372</v>
      </c>
      <c r="I19" s="151" t="s">
        <v>373</v>
      </c>
      <c r="K19" s="150" t="s">
        <v>372</v>
      </c>
      <c r="L19" s="151" t="s">
        <v>373</v>
      </c>
    </row>
    <row r="20" spans="2:12" ht="7.5" customHeight="1">
      <c r="B20" s="153"/>
      <c r="C20" s="154"/>
      <c r="D20" s="145"/>
      <c r="E20" s="153"/>
      <c r="F20" s="154"/>
      <c r="G20" s="155"/>
      <c r="H20" s="153"/>
      <c r="I20" s="154"/>
      <c r="K20" s="153"/>
      <c r="L20" s="154"/>
    </row>
    <row r="21" spans="2:12" ht="16.5" customHeight="1">
      <c r="B21" s="156" t="s">
        <v>374</v>
      </c>
      <c r="C21" s="157">
        <v>2869</v>
      </c>
      <c r="D21" s="145"/>
      <c r="E21" s="156" t="s">
        <v>374</v>
      </c>
      <c r="F21" s="157">
        <v>802.032</v>
      </c>
      <c r="G21" s="158"/>
      <c r="H21" s="156" t="s">
        <v>374</v>
      </c>
      <c r="I21" s="157">
        <v>330.396</v>
      </c>
      <c r="K21" s="156" t="s">
        <v>374</v>
      </c>
      <c r="L21" s="157">
        <v>235.219</v>
      </c>
    </row>
    <row r="22" spans="2:12" ht="16.5" customHeight="1">
      <c r="B22" s="156" t="s">
        <v>375</v>
      </c>
      <c r="C22" s="157">
        <v>2489</v>
      </c>
      <c r="D22" s="145"/>
      <c r="E22" s="156" t="s">
        <v>375</v>
      </c>
      <c r="F22" s="157">
        <v>695.803</v>
      </c>
      <c r="G22" s="158"/>
      <c r="H22" s="156" t="s">
        <v>375</v>
      </c>
      <c r="I22" s="157">
        <v>286.635</v>
      </c>
      <c r="K22" s="156" t="s">
        <v>375</v>
      </c>
      <c r="L22" s="157">
        <v>204.064</v>
      </c>
    </row>
    <row r="23" spans="2:12" ht="16.5" customHeight="1">
      <c r="B23" s="156" t="s">
        <v>376</v>
      </c>
      <c r="C23" s="157">
        <v>2299</v>
      </c>
      <c r="D23" s="145"/>
      <c r="E23" s="156" t="s">
        <v>376</v>
      </c>
      <c r="F23" s="157">
        <v>642.688</v>
      </c>
      <c r="G23" s="158"/>
      <c r="H23" s="156" t="s">
        <v>376</v>
      </c>
      <c r="I23" s="157">
        <v>264.754</v>
      </c>
      <c r="K23" s="156" t="s">
        <v>376</v>
      </c>
      <c r="L23" s="157">
        <v>188.487</v>
      </c>
    </row>
    <row r="24" spans="2:12" ht="16.5" customHeight="1">
      <c r="B24" s="156" t="s">
        <v>377</v>
      </c>
      <c r="C24" s="157">
        <v>1767</v>
      </c>
      <c r="D24" s="145"/>
      <c r="E24" s="156" t="s">
        <v>377</v>
      </c>
      <c r="F24" s="157">
        <v>493.967</v>
      </c>
      <c r="G24" s="158"/>
      <c r="H24" s="156" t="s">
        <v>377</v>
      </c>
      <c r="I24" s="157">
        <v>203.489</v>
      </c>
      <c r="K24" s="156" t="s">
        <v>377</v>
      </c>
      <c r="L24" s="157">
        <v>144.87</v>
      </c>
    </row>
    <row r="25" spans="2:12" ht="16.5" customHeight="1">
      <c r="B25" s="156" t="s">
        <v>378</v>
      </c>
      <c r="C25" s="157">
        <v>893</v>
      </c>
      <c r="D25" s="145"/>
      <c r="E25" s="156" t="s">
        <v>378</v>
      </c>
      <c r="F25" s="157">
        <v>249.639</v>
      </c>
      <c r="G25" s="158"/>
      <c r="H25" s="156" t="s">
        <v>378</v>
      </c>
      <c r="I25" s="157">
        <v>102.838</v>
      </c>
      <c r="K25" s="156" t="s">
        <v>378</v>
      </c>
      <c r="L25" s="157">
        <v>73.214</v>
      </c>
    </row>
    <row r="26" spans="2:12" ht="16.5" customHeight="1">
      <c r="B26" s="156" t="s">
        <v>379</v>
      </c>
      <c r="C26" s="157">
        <v>418</v>
      </c>
      <c r="D26" s="145"/>
      <c r="E26" s="156" t="s">
        <v>379</v>
      </c>
      <c r="F26" s="157">
        <v>116.852</v>
      </c>
      <c r="G26" s="158"/>
      <c r="H26" s="156" t="s">
        <v>379</v>
      </c>
      <c r="I26" s="157">
        <v>48.137</v>
      </c>
      <c r="K26" s="156" t="s">
        <v>379</v>
      </c>
      <c r="L26" s="157">
        <v>34.27</v>
      </c>
    </row>
    <row r="27" spans="2:12" ht="16.5" customHeight="1">
      <c r="B27" s="156" t="s">
        <v>380</v>
      </c>
      <c r="C27" s="157">
        <v>418</v>
      </c>
      <c r="D27" s="145"/>
      <c r="E27" s="156" t="s">
        <v>380</v>
      </c>
      <c r="F27" s="157">
        <v>116.852</v>
      </c>
      <c r="G27" s="158"/>
      <c r="H27" s="156" t="s">
        <v>380</v>
      </c>
      <c r="I27" s="157">
        <v>48.137</v>
      </c>
      <c r="K27" s="156" t="s">
        <v>380</v>
      </c>
      <c r="L27" s="157">
        <v>34.27</v>
      </c>
    </row>
    <row r="28" spans="2:12" ht="16.5" customHeight="1">
      <c r="B28" s="156" t="s">
        <v>381</v>
      </c>
      <c r="C28" s="157">
        <v>418</v>
      </c>
      <c r="D28" s="145"/>
      <c r="E28" s="156" t="s">
        <v>381</v>
      </c>
      <c r="F28" s="157">
        <v>116.852</v>
      </c>
      <c r="G28" s="158"/>
      <c r="H28" s="156" t="s">
        <v>381</v>
      </c>
      <c r="I28" s="157">
        <v>48.137</v>
      </c>
      <c r="K28" s="156" t="s">
        <v>381</v>
      </c>
      <c r="L28" s="157">
        <v>24.27</v>
      </c>
    </row>
    <row r="29" spans="2:12" ht="16.5" customHeight="1">
      <c r="B29" s="156" t="s">
        <v>382</v>
      </c>
      <c r="C29" s="157">
        <v>855</v>
      </c>
      <c r="D29" s="145"/>
      <c r="E29" s="156" t="s">
        <v>382</v>
      </c>
      <c r="F29" s="157">
        <v>239.016</v>
      </c>
      <c r="G29" s="158"/>
      <c r="H29" s="156" t="s">
        <v>382</v>
      </c>
      <c r="I29" s="157">
        <v>98.462</v>
      </c>
      <c r="K29" s="156" t="s">
        <v>382</v>
      </c>
      <c r="L29" s="157">
        <v>70.098</v>
      </c>
    </row>
    <row r="30" spans="2:12" ht="16.5" customHeight="1">
      <c r="B30" s="156" t="s">
        <v>383</v>
      </c>
      <c r="C30" s="157">
        <v>1729</v>
      </c>
      <c r="D30" s="145"/>
      <c r="E30" s="156" t="s">
        <v>383</v>
      </c>
      <c r="F30" s="157">
        <v>483.344</v>
      </c>
      <c r="G30" s="158"/>
      <c r="H30" s="156" t="s">
        <v>383</v>
      </c>
      <c r="I30" s="157">
        <v>199.113</v>
      </c>
      <c r="K30" s="156" t="s">
        <v>383</v>
      </c>
      <c r="L30" s="157">
        <v>141.755</v>
      </c>
    </row>
    <row r="31" spans="2:12" ht="16.5" customHeight="1">
      <c r="B31" s="156" t="s">
        <v>384</v>
      </c>
      <c r="C31" s="157">
        <v>2166</v>
      </c>
      <c r="D31" s="145"/>
      <c r="E31" s="156" t="s">
        <v>384</v>
      </c>
      <c r="F31" s="157">
        <v>605.508</v>
      </c>
      <c r="G31" s="158"/>
      <c r="H31" s="156" t="s">
        <v>384</v>
      </c>
      <c r="I31" s="157">
        <v>249.438</v>
      </c>
      <c r="K31" s="156" t="s">
        <v>384</v>
      </c>
      <c r="L31" s="157">
        <v>177.583</v>
      </c>
    </row>
    <row r="32" spans="2:12" ht="16.5" customHeight="1" thickBot="1">
      <c r="B32" s="159" t="s">
        <v>385</v>
      </c>
      <c r="C32" s="160">
        <v>2679</v>
      </c>
      <c r="D32" s="145"/>
      <c r="E32" s="159" t="s">
        <v>385</v>
      </c>
      <c r="F32" s="160">
        <v>748.917</v>
      </c>
      <c r="G32" s="158"/>
      <c r="H32" s="159" t="s">
        <v>385</v>
      </c>
      <c r="I32" s="160">
        <v>308.515</v>
      </c>
      <c r="K32" s="159" t="s">
        <v>385</v>
      </c>
      <c r="L32" s="160">
        <v>219.642</v>
      </c>
    </row>
    <row r="33" spans="2:12" s="18" customFormat="1" ht="16.5" customHeight="1" thickBot="1">
      <c r="B33" s="161" t="s">
        <v>386</v>
      </c>
      <c r="C33" s="162">
        <f>SUM(C21:C32)</f>
        <v>19000</v>
      </c>
      <c r="E33" s="161" t="s">
        <v>386</v>
      </c>
      <c r="F33" s="162">
        <f>SUM(F21:F32)</f>
        <v>5311.47</v>
      </c>
      <c r="G33" s="163"/>
      <c r="H33" s="161" t="s">
        <v>386</v>
      </c>
      <c r="I33" s="162">
        <f>SUM(I21:I32)</f>
        <v>2188.0509999999995</v>
      </c>
      <c r="K33" s="161" t="s">
        <v>386</v>
      </c>
      <c r="L33" s="162">
        <f>SUM(L21:L32)</f>
        <v>1547.742</v>
      </c>
    </row>
    <row r="34" ht="16.5" customHeight="1">
      <c r="G34" s="145"/>
    </row>
    <row r="35" ht="16.5" customHeight="1"/>
    <row r="36" ht="16.5" customHeight="1"/>
    <row r="37" ht="16.5" customHeight="1"/>
    <row r="38" ht="16.5" customHeight="1" thickBot="1"/>
    <row r="39" spans="2:6" ht="36.75" customHeight="1" thickBot="1">
      <c r="B39" s="329" t="s">
        <v>387</v>
      </c>
      <c r="C39" s="334"/>
      <c r="E39" s="329" t="s">
        <v>388</v>
      </c>
      <c r="F39" s="334"/>
    </row>
    <row r="40" spans="2:6" ht="16.5" customHeight="1">
      <c r="B40" s="148"/>
      <c r="C40" s="149"/>
      <c r="E40" s="148"/>
      <c r="F40" s="149"/>
    </row>
    <row r="41" spans="2:6" ht="16.5" customHeight="1">
      <c r="B41" s="150" t="s">
        <v>372</v>
      </c>
      <c r="C41" s="151" t="s">
        <v>373</v>
      </c>
      <c r="E41" s="150" t="s">
        <v>372</v>
      </c>
      <c r="F41" s="151" t="s">
        <v>373</v>
      </c>
    </row>
    <row r="42" spans="2:6" ht="16.5" customHeight="1">
      <c r="B42" s="153"/>
      <c r="C42" s="154"/>
      <c r="E42" s="153"/>
      <c r="F42" s="154"/>
    </row>
    <row r="43" spans="2:6" ht="16.5" customHeight="1">
      <c r="B43" s="156" t="s">
        <v>374</v>
      </c>
      <c r="C43" s="157">
        <v>269.821</v>
      </c>
      <c r="E43" s="156" t="s">
        <v>374</v>
      </c>
      <c r="F43" s="157">
        <v>121.245</v>
      </c>
    </row>
    <row r="44" spans="2:6" ht="16.5" customHeight="1">
      <c r="B44" s="156" t="s">
        <v>375</v>
      </c>
      <c r="C44" s="157">
        <v>228.662</v>
      </c>
      <c r="E44" s="156" t="s">
        <v>375</v>
      </c>
      <c r="F44" s="157">
        <v>102.75</v>
      </c>
    </row>
    <row r="45" spans="2:6" ht="16.5" customHeight="1">
      <c r="B45" s="156" t="s">
        <v>376</v>
      </c>
      <c r="C45" s="157">
        <v>204.271</v>
      </c>
      <c r="E45" s="156" t="s">
        <v>376</v>
      </c>
      <c r="F45" s="157">
        <v>91.79</v>
      </c>
    </row>
    <row r="46" spans="2:6" ht="16.5" customHeight="1">
      <c r="B46" s="156" t="s">
        <v>377</v>
      </c>
      <c r="C46" s="157">
        <v>141.77</v>
      </c>
      <c r="E46" s="156" t="s">
        <v>377</v>
      </c>
      <c r="F46" s="157">
        <v>63.705</v>
      </c>
    </row>
    <row r="47" spans="2:6" ht="16.5" customHeight="1">
      <c r="B47" s="156" t="s">
        <v>378</v>
      </c>
      <c r="C47" s="157">
        <v>51.83</v>
      </c>
      <c r="E47" s="156" t="s">
        <v>378</v>
      </c>
      <c r="F47" s="157">
        <v>23.29</v>
      </c>
    </row>
    <row r="48" spans="2:6" ht="16.5" customHeight="1">
      <c r="B48" s="156" t="s">
        <v>379</v>
      </c>
      <c r="C48" s="157">
        <v>0</v>
      </c>
      <c r="E48" s="156" t="s">
        <v>379</v>
      </c>
      <c r="F48" s="157">
        <v>0</v>
      </c>
    </row>
    <row r="49" spans="2:6" ht="16.5" customHeight="1">
      <c r="B49" s="156" t="s">
        <v>380</v>
      </c>
      <c r="C49" s="157">
        <v>0</v>
      </c>
      <c r="E49" s="156" t="s">
        <v>380</v>
      </c>
      <c r="F49" s="157">
        <v>0</v>
      </c>
    </row>
    <row r="50" spans="2:6" ht="16.5" customHeight="1">
      <c r="B50" s="156" t="s">
        <v>381</v>
      </c>
      <c r="C50" s="157">
        <v>0</v>
      </c>
      <c r="E50" s="156" t="s">
        <v>381</v>
      </c>
      <c r="F50" s="157">
        <v>0</v>
      </c>
    </row>
    <row r="51" spans="2:6" ht="16.5" customHeight="1">
      <c r="B51" s="156" t="s">
        <v>382</v>
      </c>
      <c r="C51" s="157">
        <v>45.732</v>
      </c>
      <c r="E51" s="156" t="s">
        <v>382</v>
      </c>
      <c r="F51" s="157">
        <v>20.55</v>
      </c>
    </row>
    <row r="52" spans="2:6" ht="16.5" customHeight="1">
      <c r="B52" s="156" t="s">
        <v>383</v>
      </c>
      <c r="C52" s="157">
        <v>141.77</v>
      </c>
      <c r="E52" s="156" t="s">
        <v>383</v>
      </c>
      <c r="F52" s="157">
        <v>63.705</v>
      </c>
    </row>
    <row r="53" spans="2:6" ht="16.5" customHeight="1">
      <c r="B53" s="156" t="s">
        <v>384</v>
      </c>
      <c r="C53" s="157">
        <v>193.6</v>
      </c>
      <c r="E53" s="156" t="s">
        <v>384</v>
      </c>
      <c r="F53" s="157">
        <v>86.995</v>
      </c>
    </row>
    <row r="54" spans="2:6" ht="16.5" customHeight="1" thickBot="1">
      <c r="B54" s="159" t="s">
        <v>385</v>
      </c>
      <c r="C54" s="160">
        <v>246.954</v>
      </c>
      <c r="E54" s="159" t="s">
        <v>385</v>
      </c>
      <c r="F54" s="160">
        <v>110.97</v>
      </c>
    </row>
    <row r="55" spans="2:6" ht="16.5" customHeight="1" thickBot="1">
      <c r="B55" s="161" t="s">
        <v>386</v>
      </c>
      <c r="C55" s="162">
        <f>SUM(C43:C54)</f>
        <v>1524.4099999999999</v>
      </c>
      <c r="E55" s="161" t="s">
        <v>386</v>
      </c>
      <c r="F55" s="162">
        <f>SUM(F43:F54)</f>
        <v>685</v>
      </c>
    </row>
    <row r="56" ht="16.5" customHeight="1"/>
    <row r="57" spans="2:3" ht="16.5" customHeight="1">
      <c r="B57" s="173" t="s">
        <v>500</v>
      </c>
      <c r="C57"/>
    </row>
    <row r="58" spans="2:3" ht="16.5" customHeight="1">
      <c r="B58" s="164"/>
      <c r="C58"/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</sheetData>
  <sheetProtection/>
  <mergeCells count="28">
    <mergeCell ref="B10:C10"/>
    <mergeCell ref="E10:G10"/>
    <mergeCell ref="B39:C39"/>
    <mergeCell ref="E39:F39"/>
    <mergeCell ref="B17:C17"/>
    <mergeCell ref="E17:F17"/>
    <mergeCell ref="H17:I17"/>
    <mergeCell ref="K17:L17"/>
    <mergeCell ref="B12:C12"/>
    <mergeCell ref="E12:G12"/>
    <mergeCell ref="B13:C13"/>
    <mergeCell ref="E13:G13"/>
    <mergeCell ref="B2:L2"/>
    <mergeCell ref="B4:C6"/>
    <mergeCell ref="D4:D6"/>
    <mergeCell ref="E4:G6"/>
    <mergeCell ref="H4:H6"/>
    <mergeCell ref="I4:I5"/>
    <mergeCell ref="J4:J5"/>
    <mergeCell ref="K4:L4"/>
    <mergeCell ref="K5:K6"/>
    <mergeCell ref="L5:L6"/>
    <mergeCell ref="B9:C9"/>
    <mergeCell ref="E9:G9"/>
    <mergeCell ref="B7:C7"/>
    <mergeCell ref="E7:G7"/>
    <mergeCell ref="B8:C8"/>
    <mergeCell ref="E8:G8"/>
  </mergeCells>
  <printOptions/>
  <pageMargins left="0.787401575" right="0.787401575" top="0.984251969" bottom="0.984251969" header="0.4921259845" footer="0.492125984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P31"/>
  <sheetViews>
    <sheetView zoomScalePageLayoutView="0" workbookViewId="0" topLeftCell="C1">
      <selection activeCell="K22" sqref="K22"/>
    </sheetView>
  </sheetViews>
  <sheetFormatPr defaultColWidth="9.140625" defaultRowHeight="12.75"/>
  <cols>
    <col min="1" max="1" width="9.140625" style="137" customWidth="1"/>
    <col min="2" max="2" width="22.8515625" style="137" customWidth="1"/>
    <col min="3" max="3" width="13.28125" style="137" customWidth="1"/>
    <col min="4" max="4" width="39.57421875" style="137" customWidth="1"/>
    <col min="5" max="5" width="9.28125" style="137" customWidth="1"/>
    <col min="6" max="6" width="12.00390625" style="137" customWidth="1"/>
    <col min="7" max="7" width="11.140625" style="137" customWidth="1"/>
    <col min="8" max="8" width="12.28125" style="137" customWidth="1"/>
    <col min="9" max="9" width="10.7109375" style="137" customWidth="1"/>
    <col min="10" max="11" width="9.140625" style="137" customWidth="1"/>
    <col min="12" max="12" width="23.28125" style="137" customWidth="1"/>
    <col min="13" max="13" width="9.140625" style="137" customWidth="1"/>
    <col min="14" max="14" width="22.7109375" style="137" customWidth="1"/>
    <col min="15" max="15" width="9.140625" style="137" customWidth="1"/>
    <col min="16" max="16" width="20.28125" style="137" customWidth="1"/>
    <col min="17" max="16384" width="9.140625" style="137" customWidth="1"/>
  </cols>
  <sheetData>
    <row r="2" spans="2:9" ht="15.75">
      <c r="B2" s="301" t="s">
        <v>355</v>
      </c>
      <c r="C2" s="301"/>
      <c r="D2" s="301"/>
      <c r="E2" s="301"/>
      <c r="F2" s="301"/>
      <c r="G2" s="301"/>
      <c r="H2" s="301"/>
      <c r="I2" s="301"/>
    </row>
    <row r="3" ht="13.5" thickBot="1"/>
    <row r="4" spans="2:16" ht="12.75">
      <c r="B4" s="335" t="s">
        <v>356</v>
      </c>
      <c r="C4" s="335" t="s">
        <v>357</v>
      </c>
      <c r="D4" s="335" t="s">
        <v>358</v>
      </c>
      <c r="E4" s="320" t="s">
        <v>359</v>
      </c>
      <c r="F4" s="320" t="s">
        <v>360</v>
      </c>
      <c r="G4" s="320" t="s">
        <v>361</v>
      </c>
      <c r="H4" s="323" t="s">
        <v>362</v>
      </c>
      <c r="I4" s="324"/>
      <c r="K4" s="234" t="s">
        <v>504</v>
      </c>
      <c r="L4" s="234"/>
      <c r="M4" s="234" t="s">
        <v>505</v>
      </c>
      <c r="N4" s="234"/>
      <c r="O4" s="234" t="s">
        <v>506</v>
      </c>
      <c r="P4" s="234"/>
    </row>
    <row r="5" spans="2:16" ht="12.75" customHeight="1">
      <c r="B5" s="321"/>
      <c r="C5" s="321"/>
      <c r="D5" s="321"/>
      <c r="E5" s="321"/>
      <c r="F5" s="322"/>
      <c r="G5" s="322"/>
      <c r="H5" s="325" t="s">
        <v>363</v>
      </c>
      <c r="I5" s="327" t="s">
        <v>364</v>
      </c>
      <c r="K5" s="236" t="s">
        <v>503</v>
      </c>
      <c r="L5" s="239"/>
      <c r="M5" s="236"/>
      <c r="N5" s="239"/>
      <c r="O5" s="236"/>
      <c r="P5" s="239"/>
    </row>
    <row r="6" spans="2:9" ht="15" thickBot="1">
      <c r="B6" s="336"/>
      <c r="C6" s="336"/>
      <c r="D6" s="336"/>
      <c r="E6" s="321"/>
      <c r="F6" s="138" t="s">
        <v>365</v>
      </c>
      <c r="G6" s="138" t="s">
        <v>366</v>
      </c>
      <c r="H6" s="337"/>
      <c r="I6" s="338"/>
    </row>
    <row r="7" spans="2:9" ht="16.5" customHeight="1">
      <c r="B7" s="23" t="s">
        <v>128</v>
      </c>
      <c r="C7" s="139">
        <v>4009798</v>
      </c>
      <c r="D7" s="20" t="s">
        <v>65</v>
      </c>
      <c r="E7" s="140" t="s">
        <v>20</v>
      </c>
      <c r="F7" s="141">
        <v>112.24</v>
      </c>
      <c r="G7" s="142">
        <v>96.72</v>
      </c>
      <c r="H7" s="143">
        <v>40908</v>
      </c>
      <c r="I7" s="140"/>
    </row>
    <row r="8" spans="2:9" ht="25.5">
      <c r="B8" s="23" t="s">
        <v>130</v>
      </c>
      <c r="C8" s="139">
        <v>1419320</v>
      </c>
      <c r="D8" s="21" t="s">
        <v>129</v>
      </c>
      <c r="E8" s="140" t="s">
        <v>20</v>
      </c>
      <c r="F8" s="141">
        <v>37.67</v>
      </c>
      <c r="G8" s="142">
        <v>0</v>
      </c>
      <c r="H8" s="143">
        <v>40908</v>
      </c>
      <c r="I8" s="140"/>
    </row>
    <row r="9" spans="2:9" ht="16.5" customHeight="1">
      <c r="B9" s="23" t="s">
        <v>131</v>
      </c>
      <c r="C9" s="139">
        <v>4162376</v>
      </c>
      <c r="D9" s="20" t="s">
        <v>69</v>
      </c>
      <c r="E9" s="140" t="s">
        <v>20</v>
      </c>
      <c r="F9" s="141">
        <v>213.59</v>
      </c>
      <c r="G9" s="142">
        <v>184.05</v>
      </c>
      <c r="H9" s="143">
        <v>40908</v>
      </c>
      <c r="I9" s="140"/>
    </row>
    <row r="10" spans="2:9" ht="16.5" customHeight="1">
      <c r="B10" s="23" t="s">
        <v>133</v>
      </c>
      <c r="C10" s="139">
        <v>4048001</v>
      </c>
      <c r="D10" s="20" t="s">
        <v>132</v>
      </c>
      <c r="E10" s="140" t="s">
        <v>20</v>
      </c>
      <c r="F10" s="141">
        <v>119.11</v>
      </c>
      <c r="G10" s="142">
        <v>102.64</v>
      </c>
      <c r="H10" s="143">
        <v>40908</v>
      </c>
      <c r="I10" s="140"/>
    </row>
    <row r="11" spans="2:9" ht="16.5" customHeight="1">
      <c r="B11" s="23" t="s">
        <v>134</v>
      </c>
      <c r="C11" s="139">
        <v>5068867</v>
      </c>
      <c r="D11" s="20" t="s">
        <v>117</v>
      </c>
      <c r="E11" s="140" t="s">
        <v>20</v>
      </c>
      <c r="F11" s="141">
        <v>399.21</v>
      </c>
      <c r="G11" s="142">
        <v>344</v>
      </c>
      <c r="H11" s="143">
        <v>40908</v>
      </c>
      <c r="I11" s="140"/>
    </row>
    <row r="12" spans="2:9" ht="16.5" customHeight="1">
      <c r="B12" s="23" t="s">
        <v>136</v>
      </c>
      <c r="C12" s="139">
        <v>4073381</v>
      </c>
      <c r="D12" s="20" t="s">
        <v>135</v>
      </c>
      <c r="E12" s="140" t="s">
        <v>20</v>
      </c>
      <c r="F12" s="141">
        <v>77</v>
      </c>
      <c r="G12" s="142">
        <v>63</v>
      </c>
      <c r="H12" s="143">
        <v>40908</v>
      </c>
      <c r="I12" s="140"/>
    </row>
    <row r="13" spans="2:9" ht="16.5" customHeight="1">
      <c r="B13" s="23" t="s">
        <v>138</v>
      </c>
      <c r="C13" s="139">
        <v>4013549</v>
      </c>
      <c r="D13" s="20" t="s">
        <v>137</v>
      </c>
      <c r="E13" s="140" t="s">
        <v>20</v>
      </c>
      <c r="F13" s="141">
        <v>175.47</v>
      </c>
      <c r="G13" s="142">
        <v>151.2</v>
      </c>
      <c r="H13" s="143">
        <v>40908</v>
      </c>
      <c r="I13" s="140"/>
    </row>
    <row r="14" spans="2:9" ht="16.5" customHeight="1">
      <c r="B14" s="23" t="s">
        <v>140</v>
      </c>
      <c r="C14" s="139">
        <v>4056811</v>
      </c>
      <c r="D14" s="20" t="s">
        <v>139</v>
      </c>
      <c r="E14" s="140" t="s">
        <v>20</v>
      </c>
      <c r="F14" s="141">
        <v>196.88</v>
      </c>
      <c r="G14" s="142">
        <v>169.65</v>
      </c>
      <c r="H14" s="143">
        <v>40908</v>
      </c>
      <c r="I14" s="140"/>
    </row>
    <row r="15" spans="2:9" ht="16.5" customHeight="1">
      <c r="B15" s="23" t="s">
        <v>142</v>
      </c>
      <c r="C15" s="139">
        <v>4009713</v>
      </c>
      <c r="D15" s="20" t="s">
        <v>141</v>
      </c>
      <c r="E15" s="140" t="s">
        <v>20</v>
      </c>
      <c r="F15" s="141">
        <v>190.5</v>
      </c>
      <c r="G15" s="142">
        <v>164.15</v>
      </c>
      <c r="H15" s="143">
        <v>40908</v>
      </c>
      <c r="I15" s="140"/>
    </row>
    <row r="16" spans="2:9" ht="16.5" customHeight="1">
      <c r="B16" s="23" t="s">
        <v>144</v>
      </c>
      <c r="C16" s="139">
        <v>6016801</v>
      </c>
      <c r="D16" s="20" t="s">
        <v>143</v>
      </c>
      <c r="E16" s="140" t="s">
        <v>20</v>
      </c>
      <c r="F16" s="141">
        <v>23.75</v>
      </c>
      <c r="G16" s="142">
        <v>0</v>
      </c>
      <c r="H16" s="143">
        <v>40908</v>
      </c>
      <c r="I16" s="140"/>
    </row>
    <row r="17" spans="2:9" ht="16.5" customHeight="1">
      <c r="B17" s="23" t="s">
        <v>146</v>
      </c>
      <c r="C17" s="139">
        <v>12140</v>
      </c>
      <c r="D17" s="20" t="s">
        <v>145</v>
      </c>
      <c r="E17" s="140" t="s">
        <v>20</v>
      </c>
      <c r="F17" s="141">
        <v>30</v>
      </c>
      <c r="G17" s="142">
        <v>0</v>
      </c>
      <c r="H17" s="143">
        <v>40908</v>
      </c>
      <c r="I17" s="140"/>
    </row>
    <row r="18" spans="2:9" ht="16.5" customHeight="1">
      <c r="B18" s="23" t="s">
        <v>148</v>
      </c>
      <c r="C18" s="139">
        <v>8494165</v>
      </c>
      <c r="D18" s="20" t="s">
        <v>147</v>
      </c>
      <c r="E18" s="140" t="s">
        <v>20</v>
      </c>
      <c r="F18" s="141">
        <v>94.13</v>
      </c>
      <c r="G18" s="142">
        <v>81.11</v>
      </c>
      <c r="H18" s="143">
        <v>40908</v>
      </c>
      <c r="I18" s="140"/>
    </row>
    <row r="19" spans="2:9" ht="16.5" customHeight="1">
      <c r="B19" s="23" t="s">
        <v>149</v>
      </c>
      <c r="C19" s="139">
        <v>4056829</v>
      </c>
      <c r="D19" s="20" t="s">
        <v>49</v>
      </c>
      <c r="E19" s="140" t="s">
        <v>20</v>
      </c>
      <c r="F19" s="141">
        <v>408.83</v>
      </c>
      <c r="G19" s="142">
        <v>352.29</v>
      </c>
      <c r="H19" s="143">
        <v>40908</v>
      </c>
      <c r="I19" s="140"/>
    </row>
    <row r="20" spans="2:9" ht="16.5" customHeight="1">
      <c r="B20" s="23" t="s">
        <v>152</v>
      </c>
      <c r="C20" s="139">
        <v>3588412</v>
      </c>
      <c r="D20" s="20" t="s">
        <v>150</v>
      </c>
      <c r="E20" s="140" t="s">
        <v>20</v>
      </c>
      <c r="F20" s="141">
        <v>452.41</v>
      </c>
      <c r="G20" s="142">
        <v>389.84</v>
      </c>
      <c r="H20" s="143">
        <v>40908</v>
      </c>
      <c r="I20" s="140"/>
    </row>
    <row r="21" spans="2:9" ht="16.5" customHeight="1">
      <c r="B21" s="23" t="s">
        <v>153</v>
      </c>
      <c r="C21" s="139">
        <v>3663289</v>
      </c>
      <c r="D21" s="20" t="s">
        <v>151</v>
      </c>
      <c r="E21" s="140" t="s">
        <v>20</v>
      </c>
      <c r="F21" s="141">
        <v>96.67</v>
      </c>
      <c r="G21" s="142">
        <v>83.3</v>
      </c>
      <c r="H21" s="143">
        <v>40908</v>
      </c>
      <c r="I21" s="140"/>
    </row>
    <row r="22" spans="2:9" ht="16.5" customHeight="1">
      <c r="B22" s="23" t="s">
        <v>155</v>
      </c>
      <c r="C22" s="139">
        <v>3595126</v>
      </c>
      <c r="D22" s="20" t="s">
        <v>154</v>
      </c>
      <c r="E22" s="140" t="s">
        <v>20</v>
      </c>
      <c r="F22" s="141">
        <v>234.142</v>
      </c>
      <c r="G22" s="142">
        <v>201.76</v>
      </c>
      <c r="H22" s="143">
        <v>40908</v>
      </c>
      <c r="I22" s="140"/>
    </row>
    <row r="23" spans="2:9" ht="16.5" customHeight="1">
      <c r="B23" s="23" t="s">
        <v>156</v>
      </c>
      <c r="C23" s="139">
        <v>8283927</v>
      </c>
      <c r="D23" s="20" t="s">
        <v>58</v>
      </c>
      <c r="E23" s="140" t="s">
        <v>20</v>
      </c>
      <c r="F23" s="141">
        <v>166.751</v>
      </c>
      <c r="G23" s="142">
        <v>143.69</v>
      </c>
      <c r="H23" s="143">
        <v>40908</v>
      </c>
      <c r="I23" s="140"/>
    </row>
    <row r="24" spans="2:9" ht="16.5" customHeight="1">
      <c r="B24" s="23" t="s">
        <v>158</v>
      </c>
      <c r="C24" s="139">
        <v>4084473</v>
      </c>
      <c r="D24" s="20" t="s">
        <v>157</v>
      </c>
      <c r="E24" s="140" t="s">
        <v>20</v>
      </c>
      <c r="F24" s="141">
        <v>62.32</v>
      </c>
      <c r="G24" s="142">
        <v>57</v>
      </c>
      <c r="H24" s="143">
        <v>40908</v>
      </c>
      <c r="I24" s="140"/>
    </row>
    <row r="25" spans="2:9" ht="16.5" customHeight="1">
      <c r="B25" s="23" t="s">
        <v>160</v>
      </c>
      <c r="C25" s="139">
        <v>321</v>
      </c>
      <c r="D25" s="20" t="s">
        <v>159</v>
      </c>
      <c r="E25" s="140" t="s">
        <v>20</v>
      </c>
      <c r="F25" s="141">
        <v>304.225</v>
      </c>
      <c r="G25" s="142">
        <v>262.15</v>
      </c>
      <c r="H25" s="143">
        <v>40908</v>
      </c>
      <c r="I25" s="140"/>
    </row>
    <row r="26" spans="2:9" ht="16.5" customHeight="1">
      <c r="B26" s="23" t="s">
        <v>161</v>
      </c>
      <c r="C26" s="139">
        <v>7276</v>
      </c>
      <c r="D26" s="20" t="s">
        <v>126</v>
      </c>
      <c r="E26" s="140" t="s">
        <v>20</v>
      </c>
      <c r="F26" s="141">
        <v>160</v>
      </c>
      <c r="G26" s="142">
        <v>137.87</v>
      </c>
      <c r="H26" s="143">
        <v>40908</v>
      </c>
      <c r="I26" s="140"/>
    </row>
    <row r="27" spans="2:9" ht="16.5" customHeight="1">
      <c r="B27" s="23" t="s">
        <v>173</v>
      </c>
      <c r="C27" s="139">
        <v>75074163</v>
      </c>
      <c r="D27" s="20" t="s">
        <v>165</v>
      </c>
      <c r="E27" s="140" t="s">
        <v>20</v>
      </c>
      <c r="F27" s="141">
        <v>400</v>
      </c>
      <c r="G27" s="142">
        <v>344.68</v>
      </c>
      <c r="H27" s="143">
        <v>40908</v>
      </c>
      <c r="I27" s="140"/>
    </row>
    <row r="28" spans="2:9" ht="16.5" customHeight="1">
      <c r="B28" s="246" t="s">
        <v>176</v>
      </c>
      <c r="C28" s="247">
        <v>3400246435</v>
      </c>
      <c r="D28" s="248" t="s">
        <v>44</v>
      </c>
      <c r="E28" s="140" t="s">
        <v>20</v>
      </c>
      <c r="F28" s="108">
        <v>134.525</v>
      </c>
      <c r="G28" s="142">
        <v>116.43</v>
      </c>
      <c r="H28" s="143">
        <v>40908</v>
      </c>
      <c r="I28" s="140"/>
    </row>
    <row r="29" spans="1:9" ht="16.5" customHeight="1">
      <c r="A29" s="165" t="s">
        <v>175</v>
      </c>
      <c r="B29" s="166"/>
      <c r="C29" s="166"/>
      <c r="D29" s="166"/>
      <c r="E29" s="166"/>
      <c r="F29" s="167">
        <f>SUM(F7:F28)</f>
        <v>4089.4230000000002</v>
      </c>
      <c r="G29" s="167">
        <f>SUM(G7:G28)</f>
        <v>3445.5299999999997</v>
      </c>
      <c r="H29" s="166"/>
      <c r="I29" s="166"/>
    </row>
    <row r="30" spans="1:2" ht="16.5" customHeight="1">
      <c r="A30" s="173" t="s">
        <v>500</v>
      </c>
      <c r="B30"/>
    </row>
    <row r="31" spans="1:2" ht="16.5" customHeight="1">
      <c r="A31" s="164"/>
      <c r="B31"/>
    </row>
    <row r="32" ht="16.5" customHeight="1"/>
    <row r="33" ht="16.5" customHeight="1"/>
    <row r="34" ht="16.5" customHeight="1"/>
    <row r="35" ht="16.5" customHeight="1"/>
  </sheetData>
  <sheetProtection/>
  <mergeCells count="10">
    <mergeCell ref="B2:I2"/>
    <mergeCell ref="B4:B6"/>
    <mergeCell ref="C4:C6"/>
    <mergeCell ref="D4:D6"/>
    <mergeCell ref="E4:E6"/>
    <mergeCell ref="F4:F5"/>
    <mergeCell ref="G4:G5"/>
    <mergeCell ref="H4:I4"/>
    <mergeCell ref="H5:H6"/>
    <mergeCell ref="I5:I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PageLayoutView="0" workbookViewId="0" topLeftCell="D50">
      <selection activeCell="R73" sqref="R73"/>
    </sheetView>
  </sheetViews>
  <sheetFormatPr defaultColWidth="9.140625" defaultRowHeight="19.5" customHeight="1"/>
  <cols>
    <col min="1" max="1" width="10.28125" style="173" customWidth="1"/>
    <col min="2" max="2" width="31.00390625" style="173" customWidth="1"/>
    <col min="3" max="4" width="40.8515625" style="173" customWidth="1"/>
    <col min="5" max="5" width="11.140625" style="173" customWidth="1"/>
    <col min="6" max="6" width="13.7109375" style="173" customWidth="1"/>
    <col min="7" max="7" width="21.421875" style="173" customWidth="1"/>
    <col min="8" max="8" width="9.00390625" style="173" customWidth="1"/>
    <col min="9" max="9" width="7.28125" style="173" customWidth="1"/>
    <col min="10" max="10" width="8.8515625" style="173" customWidth="1"/>
    <col min="11" max="11" width="11.140625" style="173" customWidth="1"/>
    <col min="12" max="12" width="10.57421875" style="173" customWidth="1"/>
    <col min="13" max="13" width="6.421875" style="173" customWidth="1"/>
    <col min="14" max="14" width="11.7109375" style="173" customWidth="1"/>
    <col min="15" max="15" width="13.00390625" style="173" customWidth="1"/>
    <col min="16" max="16" width="12.57421875" style="173" customWidth="1"/>
    <col min="17" max="17" width="8.7109375" style="173" customWidth="1"/>
    <col min="18" max="19" width="11.421875" style="173" customWidth="1"/>
    <col min="20" max="20" width="10.140625" style="173" bestFit="1" customWidth="1"/>
    <col min="21" max="21" width="12.7109375" style="173" customWidth="1"/>
    <col min="22" max="22" width="12.421875" style="173" customWidth="1"/>
    <col min="23" max="16384" width="9.140625" style="173" customWidth="1"/>
  </cols>
  <sheetData>
    <row r="1" spans="1:19" ht="19.5" customHeight="1" thickBot="1">
      <c r="A1" s="341" t="s">
        <v>524</v>
      </c>
      <c r="B1" s="342"/>
      <c r="C1" s="171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45" customHeight="1">
      <c r="A2" s="218" t="s">
        <v>467</v>
      </c>
      <c r="B2" s="176" t="s">
        <v>11</v>
      </c>
      <c r="C2" s="174" t="s">
        <v>39</v>
      </c>
      <c r="D2" s="175" t="s">
        <v>6</v>
      </c>
      <c r="E2" s="176" t="s">
        <v>10</v>
      </c>
      <c r="F2" s="177" t="s">
        <v>9</v>
      </c>
      <c r="G2" s="177" t="s">
        <v>177</v>
      </c>
      <c r="H2" s="177" t="s">
        <v>7</v>
      </c>
      <c r="I2" s="177" t="s">
        <v>16</v>
      </c>
      <c r="J2" s="177" t="s">
        <v>17</v>
      </c>
      <c r="K2" s="178" t="s">
        <v>5</v>
      </c>
      <c r="L2" s="179" t="s">
        <v>392</v>
      </c>
      <c r="M2" s="343" t="s">
        <v>536</v>
      </c>
      <c r="N2" s="180" t="s">
        <v>8</v>
      </c>
      <c r="O2" s="181"/>
      <c r="P2" s="181"/>
      <c r="Q2" s="176" t="s">
        <v>507</v>
      </c>
      <c r="R2" s="339" t="s">
        <v>523</v>
      </c>
      <c r="S2" s="340"/>
    </row>
    <row r="3" spans="1:19" ht="45" customHeight="1" thickBot="1">
      <c r="A3" s="219"/>
      <c r="B3" s="220"/>
      <c r="C3" s="182"/>
      <c r="D3" s="183"/>
      <c r="E3" s="183"/>
      <c r="F3" s="184"/>
      <c r="G3" s="184"/>
      <c r="H3" s="185"/>
      <c r="I3" s="185"/>
      <c r="J3" s="185"/>
      <c r="K3" s="186"/>
      <c r="L3" s="187" t="s">
        <v>0</v>
      </c>
      <c r="M3" s="344"/>
      <c r="N3" s="188" t="s">
        <v>12</v>
      </c>
      <c r="O3" s="188" t="s">
        <v>1</v>
      </c>
      <c r="P3" s="188" t="s">
        <v>2</v>
      </c>
      <c r="Q3" s="286" t="s">
        <v>508</v>
      </c>
      <c r="R3" s="187" t="s">
        <v>0</v>
      </c>
      <c r="S3" s="221" t="s">
        <v>13</v>
      </c>
    </row>
    <row r="4" spans="1:19" ht="19.5" customHeight="1">
      <c r="A4" s="209" t="s">
        <v>468</v>
      </c>
      <c r="B4" s="208" t="s">
        <v>180</v>
      </c>
      <c r="C4" s="210" t="s">
        <v>181</v>
      </c>
      <c r="D4" s="210" t="s">
        <v>181</v>
      </c>
      <c r="E4" s="210">
        <v>10925856</v>
      </c>
      <c r="F4" s="211">
        <v>629944</v>
      </c>
      <c r="G4" s="212" t="s">
        <v>182</v>
      </c>
      <c r="H4" s="210" t="s">
        <v>20</v>
      </c>
      <c r="I4" s="210" t="s">
        <v>27</v>
      </c>
      <c r="J4" s="210" t="s">
        <v>183</v>
      </c>
      <c r="K4" s="213">
        <v>33579678</v>
      </c>
      <c r="L4" s="214">
        <v>0</v>
      </c>
      <c r="M4" s="210" t="s">
        <v>42</v>
      </c>
      <c r="N4" s="215">
        <v>471.29</v>
      </c>
      <c r="O4" s="215">
        <v>0</v>
      </c>
      <c r="P4" s="216">
        <f>O4+N4</f>
        <v>471.29</v>
      </c>
      <c r="Q4" s="241">
        <v>3</v>
      </c>
      <c r="R4" s="217">
        <f>L4*1</f>
        <v>0</v>
      </c>
      <c r="S4" s="217">
        <f>O4*1</f>
        <v>0</v>
      </c>
    </row>
    <row r="5" spans="1:19" ht="19.5" customHeight="1">
      <c r="A5" s="189" t="s">
        <v>468</v>
      </c>
      <c r="B5" s="190" t="s">
        <v>180</v>
      </c>
      <c r="C5" s="190" t="s">
        <v>534</v>
      </c>
      <c r="D5" s="190" t="s">
        <v>534</v>
      </c>
      <c r="E5" s="271">
        <v>10925856</v>
      </c>
      <c r="F5" s="199">
        <v>1048235</v>
      </c>
      <c r="G5" s="212" t="s">
        <v>535</v>
      </c>
      <c r="H5" s="191" t="s">
        <v>20</v>
      </c>
      <c r="I5" s="271" t="s">
        <v>21</v>
      </c>
      <c r="J5" s="271" t="s">
        <v>261</v>
      </c>
      <c r="K5" s="200">
        <v>4105941</v>
      </c>
      <c r="L5" s="272">
        <v>21034</v>
      </c>
      <c r="M5" s="271" t="s">
        <v>42</v>
      </c>
      <c r="N5" s="273">
        <v>11727.96</v>
      </c>
      <c r="O5" s="273">
        <v>27905.74</v>
      </c>
      <c r="P5" s="274">
        <f>O5+N5</f>
        <v>39633.7</v>
      </c>
      <c r="Q5" s="275">
        <v>3</v>
      </c>
      <c r="R5" s="276">
        <f aca="true" t="shared" si="0" ref="R5:R47">L5*1</f>
        <v>21034</v>
      </c>
      <c r="S5" s="276">
        <f aca="true" t="shared" si="1" ref="S5:S47">O5*1</f>
        <v>27905.74</v>
      </c>
    </row>
    <row r="6" spans="1:19" ht="19.5" customHeight="1">
      <c r="A6" s="189" t="s">
        <v>468</v>
      </c>
      <c r="B6" s="190" t="s">
        <v>180</v>
      </c>
      <c r="C6" s="191" t="s">
        <v>190</v>
      </c>
      <c r="D6" s="191" t="s">
        <v>190</v>
      </c>
      <c r="E6" s="191">
        <v>10925856</v>
      </c>
      <c r="F6" s="192">
        <v>951622</v>
      </c>
      <c r="G6" s="193" t="s">
        <v>185</v>
      </c>
      <c r="H6" s="191" t="s">
        <v>20</v>
      </c>
      <c r="I6" s="191" t="s">
        <v>21</v>
      </c>
      <c r="J6" s="191" t="s">
        <v>25</v>
      </c>
      <c r="K6" s="194">
        <v>422809</v>
      </c>
      <c r="L6" s="195">
        <v>4814</v>
      </c>
      <c r="M6" s="191" t="s">
        <v>42</v>
      </c>
      <c r="N6" s="196">
        <v>10402.03</v>
      </c>
      <c r="O6" s="196">
        <v>8663.44</v>
      </c>
      <c r="P6" s="197">
        <f aca="true" t="shared" si="2" ref="P6:P47">O6+N6</f>
        <v>19065.47</v>
      </c>
      <c r="Q6" s="241">
        <v>3</v>
      </c>
      <c r="R6" s="198">
        <f t="shared" si="0"/>
        <v>4814</v>
      </c>
      <c r="S6" s="198">
        <f t="shared" si="1"/>
        <v>8663.44</v>
      </c>
    </row>
    <row r="7" spans="1:19" ht="19.5" customHeight="1">
      <c r="A7" s="189" t="s">
        <v>468</v>
      </c>
      <c r="B7" s="190" t="s">
        <v>180</v>
      </c>
      <c r="C7" s="191" t="s">
        <v>191</v>
      </c>
      <c r="D7" s="191" t="s">
        <v>191</v>
      </c>
      <c r="E7" s="191">
        <v>10925856</v>
      </c>
      <c r="F7" s="199">
        <v>990100</v>
      </c>
      <c r="G7" s="193" t="s">
        <v>186</v>
      </c>
      <c r="H7" s="191" t="s">
        <v>20</v>
      </c>
      <c r="I7" s="191" t="s">
        <v>27</v>
      </c>
      <c r="J7" s="191" t="s">
        <v>25</v>
      </c>
      <c r="K7" s="200">
        <v>71896927</v>
      </c>
      <c r="L7" s="195">
        <v>1413</v>
      </c>
      <c r="M7" s="191" t="s">
        <v>42</v>
      </c>
      <c r="N7" s="196">
        <v>4346.09</v>
      </c>
      <c r="O7" s="196">
        <v>2691.26</v>
      </c>
      <c r="P7" s="197">
        <f t="shared" si="2"/>
        <v>7037.35</v>
      </c>
      <c r="Q7" s="241">
        <v>3</v>
      </c>
      <c r="R7" s="198">
        <f t="shared" si="0"/>
        <v>1413</v>
      </c>
      <c r="S7" s="198">
        <f t="shared" si="1"/>
        <v>2691.26</v>
      </c>
    </row>
    <row r="8" spans="1:19" ht="19.5" customHeight="1">
      <c r="A8" s="189" t="s">
        <v>468</v>
      </c>
      <c r="B8" s="190" t="s">
        <v>180</v>
      </c>
      <c r="C8" s="191" t="s">
        <v>192</v>
      </c>
      <c r="D8" s="191" t="s">
        <v>192</v>
      </c>
      <c r="E8" s="191">
        <v>10925856</v>
      </c>
      <c r="F8" s="192">
        <v>609113</v>
      </c>
      <c r="G8" s="193" t="s">
        <v>187</v>
      </c>
      <c r="H8" s="191" t="s">
        <v>20</v>
      </c>
      <c r="I8" s="191" t="s">
        <v>21</v>
      </c>
      <c r="J8" s="191" t="s">
        <v>188</v>
      </c>
      <c r="K8" s="200">
        <v>72612452</v>
      </c>
      <c r="L8" s="195">
        <v>4501</v>
      </c>
      <c r="M8" s="191" t="s">
        <v>42</v>
      </c>
      <c r="N8" s="196">
        <v>7693.03</v>
      </c>
      <c r="O8" s="196">
        <v>5983.68</v>
      </c>
      <c r="P8" s="197">
        <f t="shared" si="2"/>
        <v>13676.71</v>
      </c>
      <c r="Q8" s="241">
        <v>3</v>
      </c>
      <c r="R8" s="198">
        <f t="shared" si="0"/>
        <v>4501</v>
      </c>
      <c r="S8" s="198">
        <f t="shared" si="1"/>
        <v>5983.68</v>
      </c>
    </row>
    <row r="9" spans="1:19" ht="19.5" customHeight="1">
      <c r="A9" s="189" t="s">
        <v>468</v>
      </c>
      <c r="B9" s="190" t="s">
        <v>180</v>
      </c>
      <c r="C9" s="191" t="s">
        <v>192</v>
      </c>
      <c r="D9" s="191" t="s">
        <v>192</v>
      </c>
      <c r="E9" s="191">
        <v>10925856</v>
      </c>
      <c r="F9" s="199">
        <v>1086242</v>
      </c>
      <c r="G9" s="193" t="s">
        <v>189</v>
      </c>
      <c r="H9" s="191" t="s">
        <v>20</v>
      </c>
      <c r="I9" s="191" t="s">
        <v>27</v>
      </c>
      <c r="J9" s="191" t="s">
        <v>33</v>
      </c>
      <c r="K9" s="200">
        <v>150003453</v>
      </c>
      <c r="L9" s="195">
        <v>555</v>
      </c>
      <c r="M9" s="191" t="s">
        <v>42</v>
      </c>
      <c r="N9" s="196">
        <v>2220.18</v>
      </c>
      <c r="O9" s="196">
        <v>968.31</v>
      </c>
      <c r="P9" s="197">
        <f>O9+N9</f>
        <v>3188.49</v>
      </c>
      <c r="Q9" s="241">
        <v>3</v>
      </c>
      <c r="R9" s="198">
        <f t="shared" si="0"/>
        <v>555</v>
      </c>
      <c r="S9" s="198">
        <f t="shared" si="1"/>
        <v>968.31</v>
      </c>
    </row>
    <row r="10" spans="1:19" ht="19.5" customHeight="1">
      <c r="A10" s="189" t="s">
        <v>468</v>
      </c>
      <c r="B10" s="190" t="s">
        <v>180</v>
      </c>
      <c r="C10" s="191" t="s">
        <v>193</v>
      </c>
      <c r="D10" s="191" t="s">
        <v>193</v>
      </c>
      <c r="E10" s="191">
        <v>10925856</v>
      </c>
      <c r="F10" s="192">
        <v>1162395</v>
      </c>
      <c r="G10" s="193" t="s">
        <v>194</v>
      </c>
      <c r="H10" s="191" t="s">
        <v>20</v>
      </c>
      <c r="I10" s="191" t="s">
        <v>27</v>
      </c>
      <c r="J10" s="191" t="s">
        <v>195</v>
      </c>
      <c r="K10" s="200">
        <v>72391473</v>
      </c>
      <c r="L10" s="195">
        <v>26938</v>
      </c>
      <c r="M10" s="191" t="s">
        <v>42</v>
      </c>
      <c r="N10" s="196">
        <v>65316.88</v>
      </c>
      <c r="O10" s="196">
        <v>46899.82</v>
      </c>
      <c r="P10" s="197">
        <f>O10+N10</f>
        <v>112216.7</v>
      </c>
      <c r="Q10" s="241">
        <v>3</v>
      </c>
      <c r="R10" s="198">
        <f t="shared" si="0"/>
        <v>26938</v>
      </c>
      <c r="S10" s="198">
        <f t="shared" si="1"/>
        <v>46899.82</v>
      </c>
    </row>
    <row r="11" spans="1:19" ht="19.5" customHeight="1">
      <c r="A11" s="189" t="s">
        <v>468</v>
      </c>
      <c r="B11" s="190" t="s">
        <v>180</v>
      </c>
      <c r="C11" s="191" t="s">
        <v>197</v>
      </c>
      <c r="D11" s="191" t="s">
        <v>197</v>
      </c>
      <c r="E11" s="191">
        <v>10925856</v>
      </c>
      <c r="F11" s="192">
        <v>573180</v>
      </c>
      <c r="G11" s="193" t="s">
        <v>198</v>
      </c>
      <c r="H11" s="191" t="s">
        <v>20</v>
      </c>
      <c r="I11" s="191" t="s">
        <v>21</v>
      </c>
      <c r="J11" s="191" t="s">
        <v>199</v>
      </c>
      <c r="K11" s="200">
        <v>37118069</v>
      </c>
      <c r="L11" s="195">
        <v>127755</v>
      </c>
      <c r="M11" s="191" t="s">
        <v>42</v>
      </c>
      <c r="N11" s="196">
        <v>221726.46</v>
      </c>
      <c r="O11" s="196">
        <v>230451.94</v>
      </c>
      <c r="P11" s="197">
        <f t="shared" si="2"/>
        <v>452178.4</v>
      </c>
      <c r="Q11" s="241">
        <v>3</v>
      </c>
      <c r="R11" s="198">
        <f t="shared" si="0"/>
        <v>127755</v>
      </c>
      <c r="S11" s="198">
        <f t="shared" si="1"/>
        <v>230451.94</v>
      </c>
    </row>
    <row r="12" spans="1:19" ht="19.5" customHeight="1">
      <c r="A12" s="189" t="s">
        <v>468</v>
      </c>
      <c r="B12" s="190" t="s">
        <v>180</v>
      </c>
      <c r="C12" s="191" t="s">
        <v>200</v>
      </c>
      <c r="D12" s="191" t="s">
        <v>200</v>
      </c>
      <c r="E12" s="191">
        <v>10925856</v>
      </c>
      <c r="F12" s="199">
        <v>885151</v>
      </c>
      <c r="G12" s="193" t="s">
        <v>201</v>
      </c>
      <c r="H12" s="191" t="s">
        <v>20</v>
      </c>
      <c r="I12" s="191" t="s">
        <v>21</v>
      </c>
      <c r="J12" s="191" t="s">
        <v>202</v>
      </c>
      <c r="K12" s="200">
        <v>19426543</v>
      </c>
      <c r="L12" s="195">
        <v>1260</v>
      </c>
      <c r="M12" s="191" t="s">
        <v>42</v>
      </c>
      <c r="N12" s="196">
        <v>16867.33</v>
      </c>
      <c r="O12" s="196">
        <v>2146.11</v>
      </c>
      <c r="P12" s="197">
        <f t="shared" si="2"/>
        <v>19013.440000000002</v>
      </c>
      <c r="Q12" s="241">
        <v>3</v>
      </c>
      <c r="R12" s="198">
        <f t="shared" si="0"/>
        <v>1260</v>
      </c>
      <c r="S12" s="198">
        <f t="shared" si="1"/>
        <v>2146.11</v>
      </c>
    </row>
    <row r="13" spans="1:19" ht="19.5" customHeight="1">
      <c r="A13" s="189" t="s">
        <v>468</v>
      </c>
      <c r="B13" s="190" t="s">
        <v>180</v>
      </c>
      <c r="C13" s="190" t="s">
        <v>203</v>
      </c>
      <c r="D13" s="190" t="s">
        <v>203</v>
      </c>
      <c r="E13" s="191">
        <v>10925856</v>
      </c>
      <c r="F13" s="192">
        <v>675122</v>
      </c>
      <c r="G13" s="193" t="s">
        <v>204</v>
      </c>
      <c r="H13" s="191" t="s">
        <v>20</v>
      </c>
      <c r="I13" s="191" t="s">
        <v>27</v>
      </c>
      <c r="J13" s="191" t="s">
        <v>76</v>
      </c>
      <c r="K13" s="200">
        <v>31386435</v>
      </c>
      <c r="L13" s="195">
        <v>0</v>
      </c>
      <c r="M13" s="191" t="s">
        <v>42</v>
      </c>
      <c r="N13" s="196">
        <v>3762.48</v>
      </c>
      <c r="O13" s="196">
        <v>0</v>
      </c>
      <c r="P13" s="197">
        <f t="shared" si="2"/>
        <v>3762.48</v>
      </c>
      <c r="Q13" s="241">
        <v>3</v>
      </c>
      <c r="R13" s="198">
        <f t="shared" si="0"/>
        <v>0</v>
      </c>
      <c r="S13" s="198">
        <f t="shared" si="1"/>
        <v>0</v>
      </c>
    </row>
    <row r="14" spans="1:19" ht="19.5" customHeight="1">
      <c r="A14" s="189" t="s">
        <v>468</v>
      </c>
      <c r="B14" s="190" t="s">
        <v>180</v>
      </c>
      <c r="C14" s="190" t="s">
        <v>205</v>
      </c>
      <c r="D14" s="190" t="s">
        <v>205</v>
      </c>
      <c r="E14" s="191">
        <v>10925856</v>
      </c>
      <c r="F14" s="192">
        <v>648485</v>
      </c>
      <c r="G14" s="193" t="s">
        <v>208</v>
      </c>
      <c r="H14" s="191" t="s">
        <v>20</v>
      </c>
      <c r="I14" s="191" t="s">
        <v>21</v>
      </c>
      <c r="J14" s="191" t="s">
        <v>64</v>
      </c>
      <c r="K14" s="200">
        <v>44995887</v>
      </c>
      <c r="L14" s="195">
        <v>31049</v>
      </c>
      <c r="M14" s="191" t="s">
        <v>42</v>
      </c>
      <c r="N14" s="196">
        <v>20829.2</v>
      </c>
      <c r="O14" s="196">
        <v>40335.16</v>
      </c>
      <c r="P14" s="197">
        <f t="shared" si="2"/>
        <v>61164.36</v>
      </c>
      <c r="Q14" s="241">
        <v>3</v>
      </c>
      <c r="R14" s="198">
        <f t="shared" si="0"/>
        <v>31049</v>
      </c>
      <c r="S14" s="198">
        <f t="shared" si="1"/>
        <v>40335.16</v>
      </c>
    </row>
    <row r="15" spans="1:19" ht="19.5" customHeight="1">
      <c r="A15" s="189" t="s">
        <v>468</v>
      </c>
      <c r="B15" s="190" t="s">
        <v>180</v>
      </c>
      <c r="C15" s="190" t="s">
        <v>206</v>
      </c>
      <c r="D15" s="190" t="s">
        <v>206</v>
      </c>
      <c r="E15" s="191">
        <v>10925856</v>
      </c>
      <c r="F15" s="192">
        <v>1202552</v>
      </c>
      <c r="G15" s="193" t="s">
        <v>207</v>
      </c>
      <c r="H15" s="191" t="s">
        <v>19</v>
      </c>
      <c r="I15" s="191"/>
      <c r="J15" s="191"/>
      <c r="K15" s="200">
        <v>4455636</v>
      </c>
      <c r="L15" s="195">
        <v>166998</v>
      </c>
      <c r="M15" s="191" t="s">
        <v>42</v>
      </c>
      <c r="N15" s="196">
        <v>283133.87</v>
      </c>
      <c r="O15" s="196">
        <v>276364</v>
      </c>
      <c r="P15" s="197">
        <f t="shared" si="2"/>
        <v>559497.87</v>
      </c>
      <c r="Q15" s="241">
        <v>3</v>
      </c>
      <c r="R15" s="198">
        <f t="shared" si="0"/>
        <v>166998</v>
      </c>
      <c r="S15" s="198">
        <f t="shared" si="1"/>
        <v>276364</v>
      </c>
    </row>
    <row r="16" spans="1:20" ht="19.5" customHeight="1">
      <c r="A16" s="189" t="s">
        <v>468</v>
      </c>
      <c r="B16" s="190" t="s">
        <v>180</v>
      </c>
      <c r="C16" s="190" t="s">
        <v>292</v>
      </c>
      <c r="D16" s="190" t="s">
        <v>292</v>
      </c>
      <c r="E16" s="191">
        <v>10925856</v>
      </c>
      <c r="F16" s="192">
        <v>1000377575</v>
      </c>
      <c r="G16" s="193" t="s">
        <v>293</v>
      </c>
      <c r="H16" s="191" t="s">
        <v>20</v>
      </c>
      <c r="I16" s="271" t="s">
        <v>27</v>
      </c>
      <c r="J16" s="191" t="s">
        <v>195</v>
      </c>
      <c r="K16" s="200">
        <v>71969044</v>
      </c>
      <c r="L16" s="195">
        <v>2256</v>
      </c>
      <c r="M16" s="191" t="s">
        <v>42</v>
      </c>
      <c r="N16" s="196">
        <v>8528.4</v>
      </c>
      <c r="O16" s="196">
        <v>3862.26</v>
      </c>
      <c r="P16" s="197">
        <f t="shared" si="2"/>
        <v>12390.66</v>
      </c>
      <c r="Q16" s="241">
        <v>3</v>
      </c>
      <c r="R16" s="198">
        <f t="shared" si="0"/>
        <v>2256</v>
      </c>
      <c r="S16" s="198">
        <f t="shared" si="1"/>
        <v>3862.26</v>
      </c>
      <c r="T16" s="285"/>
    </row>
    <row r="17" spans="1:19" ht="21.75" customHeight="1">
      <c r="A17" s="282" t="s">
        <v>525</v>
      </c>
      <c r="B17" s="281" t="s">
        <v>295</v>
      </c>
      <c r="C17" s="271" t="s">
        <v>295</v>
      </c>
      <c r="D17" s="271" t="s">
        <v>295</v>
      </c>
      <c r="E17" s="190">
        <v>14092554</v>
      </c>
      <c r="F17" s="192">
        <v>562107</v>
      </c>
      <c r="G17" s="193" t="s">
        <v>296</v>
      </c>
      <c r="H17" s="191" t="s">
        <v>20</v>
      </c>
      <c r="I17" s="191" t="s">
        <v>27</v>
      </c>
      <c r="J17" s="191" t="s">
        <v>202</v>
      </c>
      <c r="K17" s="200">
        <v>76051058</v>
      </c>
      <c r="L17" s="195">
        <v>36786</v>
      </c>
      <c r="M17" s="191" t="s">
        <v>42</v>
      </c>
      <c r="N17" s="196">
        <v>91014.59</v>
      </c>
      <c r="O17" s="196">
        <v>64582.39</v>
      </c>
      <c r="P17" s="197">
        <f t="shared" si="2"/>
        <v>155596.97999999998</v>
      </c>
      <c r="Q17" s="241">
        <v>3</v>
      </c>
      <c r="R17" s="198">
        <f t="shared" si="0"/>
        <v>36786</v>
      </c>
      <c r="S17" s="198">
        <f t="shared" si="1"/>
        <v>64582.39</v>
      </c>
    </row>
    <row r="18" spans="1:19" ht="19.5" customHeight="1">
      <c r="A18" s="189" t="s">
        <v>470</v>
      </c>
      <c r="B18" s="201" t="s">
        <v>297</v>
      </c>
      <c r="C18" s="201" t="s">
        <v>297</v>
      </c>
      <c r="D18" s="201" t="s">
        <v>297</v>
      </c>
      <c r="E18" s="191">
        <v>10556747</v>
      </c>
      <c r="F18" s="192">
        <v>1125065</v>
      </c>
      <c r="G18" s="193" t="s">
        <v>298</v>
      </c>
      <c r="H18" s="191" t="s">
        <v>20</v>
      </c>
      <c r="I18" s="191" t="s">
        <v>21</v>
      </c>
      <c r="J18" s="191" t="s">
        <v>199</v>
      </c>
      <c r="K18" s="200">
        <v>37110096</v>
      </c>
      <c r="L18" s="195">
        <v>78387</v>
      </c>
      <c r="M18" s="191" t="s">
        <v>42</v>
      </c>
      <c r="N18" s="196">
        <v>62112.85</v>
      </c>
      <c r="O18" s="196">
        <v>95178.8</v>
      </c>
      <c r="P18" s="197">
        <f t="shared" si="2"/>
        <v>157291.65</v>
      </c>
      <c r="Q18" s="241">
        <v>3</v>
      </c>
      <c r="R18" s="198">
        <f t="shared" si="0"/>
        <v>78387</v>
      </c>
      <c r="S18" s="198">
        <f t="shared" si="1"/>
        <v>95178.8</v>
      </c>
    </row>
    <row r="19" spans="1:19" ht="19.5" customHeight="1">
      <c r="A19" s="189" t="s">
        <v>471</v>
      </c>
      <c r="B19" s="201" t="s">
        <v>300</v>
      </c>
      <c r="C19" s="201" t="s">
        <v>300</v>
      </c>
      <c r="D19" s="201" t="s">
        <v>300</v>
      </c>
      <c r="E19" s="191">
        <v>10819399</v>
      </c>
      <c r="F19" s="192">
        <v>1003650</v>
      </c>
      <c r="G19" s="193" t="s">
        <v>301</v>
      </c>
      <c r="H19" s="191" t="s">
        <v>20</v>
      </c>
      <c r="I19" s="191" t="s">
        <v>21</v>
      </c>
      <c r="J19" s="191" t="s">
        <v>195</v>
      </c>
      <c r="K19" s="200">
        <v>64125853</v>
      </c>
      <c r="L19" s="195">
        <v>13625</v>
      </c>
      <c r="M19" s="191" t="s">
        <v>42</v>
      </c>
      <c r="N19" s="196">
        <v>18552.1</v>
      </c>
      <c r="O19" s="196">
        <v>18931.65</v>
      </c>
      <c r="P19" s="197">
        <f t="shared" si="2"/>
        <v>37483.75</v>
      </c>
      <c r="Q19" s="241">
        <v>3</v>
      </c>
      <c r="R19" s="198">
        <f t="shared" si="0"/>
        <v>13625</v>
      </c>
      <c r="S19" s="198">
        <f t="shared" si="1"/>
        <v>18931.65</v>
      </c>
    </row>
    <row r="20" spans="1:19" ht="19.5" customHeight="1">
      <c r="A20" s="189" t="s">
        <v>472</v>
      </c>
      <c r="B20" s="201" t="s">
        <v>302</v>
      </c>
      <c r="C20" s="201" t="s">
        <v>302</v>
      </c>
      <c r="D20" s="201" t="s">
        <v>302</v>
      </c>
      <c r="E20" s="191">
        <v>9990060086</v>
      </c>
      <c r="F20" s="192"/>
      <c r="G20" s="193" t="s">
        <v>303</v>
      </c>
      <c r="H20" s="191" t="s">
        <v>20</v>
      </c>
      <c r="I20" s="191" t="s">
        <v>21</v>
      </c>
      <c r="J20" s="191" t="s">
        <v>22</v>
      </c>
      <c r="K20" s="200">
        <v>4047683</v>
      </c>
      <c r="L20" s="195">
        <v>9325</v>
      </c>
      <c r="M20" s="191" t="s">
        <v>42</v>
      </c>
      <c r="N20" s="196">
        <v>19434.22</v>
      </c>
      <c r="O20" s="196">
        <v>16055.9</v>
      </c>
      <c r="P20" s="197">
        <f t="shared" si="2"/>
        <v>35490.12</v>
      </c>
      <c r="Q20" s="241">
        <v>6</v>
      </c>
      <c r="R20" s="198">
        <f t="shared" si="0"/>
        <v>9325</v>
      </c>
      <c r="S20" s="198">
        <f t="shared" si="1"/>
        <v>16055.9</v>
      </c>
    </row>
    <row r="21" spans="1:19" ht="19.5" customHeight="1">
      <c r="A21" s="189" t="s">
        <v>473</v>
      </c>
      <c r="B21" s="201" t="s">
        <v>304</v>
      </c>
      <c r="C21" s="190" t="s">
        <v>304</v>
      </c>
      <c r="D21" s="190" t="s">
        <v>304</v>
      </c>
      <c r="E21" s="191">
        <v>10797390</v>
      </c>
      <c r="F21" s="199">
        <v>1162403</v>
      </c>
      <c r="G21" s="193" t="s">
        <v>305</v>
      </c>
      <c r="H21" s="191" t="s">
        <v>20</v>
      </c>
      <c r="I21" s="191" t="s">
        <v>21</v>
      </c>
      <c r="J21" s="191" t="s">
        <v>202</v>
      </c>
      <c r="K21" s="200">
        <v>74991404</v>
      </c>
      <c r="L21" s="195">
        <v>34983</v>
      </c>
      <c r="M21" s="191" t="s">
        <v>42</v>
      </c>
      <c r="N21" s="196">
        <v>64162.91</v>
      </c>
      <c r="O21" s="196">
        <v>59601.56</v>
      </c>
      <c r="P21" s="197">
        <f t="shared" si="2"/>
        <v>123764.47</v>
      </c>
      <c r="Q21" s="241">
        <v>3</v>
      </c>
      <c r="R21" s="198">
        <f t="shared" si="0"/>
        <v>34983</v>
      </c>
      <c r="S21" s="198">
        <f t="shared" si="1"/>
        <v>59601.56</v>
      </c>
    </row>
    <row r="22" spans="1:19" ht="19.5" customHeight="1">
      <c r="A22" s="189" t="s">
        <v>474</v>
      </c>
      <c r="B22" s="201" t="s">
        <v>306</v>
      </c>
      <c r="C22" s="201" t="s">
        <v>306</v>
      </c>
      <c r="D22" s="201" t="s">
        <v>306</v>
      </c>
      <c r="E22" s="191">
        <v>10547874</v>
      </c>
      <c r="F22" s="199">
        <v>780003</v>
      </c>
      <c r="G22" s="193" t="s">
        <v>307</v>
      </c>
      <c r="H22" s="191" t="s">
        <v>20</v>
      </c>
      <c r="I22" s="191" t="s">
        <v>21</v>
      </c>
      <c r="J22" s="191" t="s">
        <v>308</v>
      </c>
      <c r="K22" s="200">
        <v>86888770</v>
      </c>
      <c r="L22" s="195">
        <v>154013</v>
      </c>
      <c r="M22" s="191" t="s">
        <v>42</v>
      </c>
      <c r="N22" s="196">
        <v>177079.57</v>
      </c>
      <c r="O22" s="196">
        <v>206822.18</v>
      </c>
      <c r="P22" s="197">
        <f t="shared" si="2"/>
        <v>383901.75</v>
      </c>
      <c r="Q22" s="241">
        <v>3</v>
      </c>
      <c r="R22" s="198">
        <f t="shared" si="0"/>
        <v>154013</v>
      </c>
      <c r="S22" s="198">
        <f t="shared" si="1"/>
        <v>206822.18</v>
      </c>
    </row>
    <row r="23" spans="1:19" ht="19.5" customHeight="1">
      <c r="A23" s="189" t="s">
        <v>475</v>
      </c>
      <c r="B23" s="201" t="s">
        <v>309</v>
      </c>
      <c r="C23" s="201" t="s">
        <v>309</v>
      </c>
      <c r="D23" s="201" t="s">
        <v>309</v>
      </c>
      <c r="E23" s="191">
        <v>10926365</v>
      </c>
      <c r="F23" s="199">
        <v>1129911</v>
      </c>
      <c r="G23" s="193" t="s">
        <v>310</v>
      </c>
      <c r="H23" s="191" t="s">
        <v>20</v>
      </c>
      <c r="I23" s="191" t="s">
        <v>21</v>
      </c>
      <c r="J23" s="191" t="s">
        <v>199</v>
      </c>
      <c r="K23" s="200">
        <v>37110872</v>
      </c>
      <c r="L23" s="195">
        <v>38557</v>
      </c>
      <c r="M23" s="191" t="s">
        <v>42</v>
      </c>
      <c r="N23" s="196">
        <v>62911.03</v>
      </c>
      <c r="O23" s="196">
        <v>56615.2</v>
      </c>
      <c r="P23" s="197">
        <f t="shared" si="2"/>
        <v>119526.23</v>
      </c>
      <c r="Q23" s="241">
        <v>3</v>
      </c>
      <c r="R23" s="198">
        <f t="shared" si="0"/>
        <v>38557</v>
      </c>
      <c r="S23" s="198">
        <f t="shared" si="1"/>
        <v>56615.2</v>
      </c>
    </row>
    <row r="24" spans="1:19" ht="19.5" customHeight="1">
      <c r="A24" s="189" t="s">
        <v>476</v>
      </c>
      <c r="B24" s="201" t="s">
        <v>311</v>
      </c>
      <c r="C24" s="201" t="s">
        <v>311</v>
      </c>
      <c r="D24" s="201" t="s">
        <v>311</v>
      </c>
      <c r="E24" s="191">
        <v>9990061778</v>
      </c>
      <c r="F24" s="199">
        <v>1053031</v>
      </c>
      <c r="G24" s="193" t="s">
        <v>312</v>
      </c>
      <c r="H24" s="191" t="s">
        <v>20</v>
      </c>
      <c r="I24" s="191" t="s">
        <v>21</v>
      </c>
      <c r="J24" s="191" t="s">
        <v>313</v>
      </c>
      <c r="K24" s="200">
        <v>3823131</v>
      </c>
      <c r="L24" s="195">
        <v>9192</v>
      </c>
      <c r="M24" s="191" t="s">
        <v>42</v>
      </c>
      <c r="N24" s="196">
        <v>13652.76</v>
      </c>
      <c r="O24" s="196">
        <v>6848.2</v>
      </c>
      <c r="P24" s="197">
        <f t="shared" si="2"/>
        <v>20500.96</v>
      </c>
      <c r="Q24" s="241">
        <v>6</v>
      </c>
      <c r="R24" s="198">
        <f t="shared" si="0"/>
        <v>9192</v>
      </c>
      <c r="S24" s="198">
        <f t="shared" si="1"/>
        <v>6848.2</v>
      </c>
    </row>
    <row r="25" spans="1:19" ht="19.5" customHeight="1">
      <c r="A25" s="189" t="s">
        <v>477</v>
      </c>
      <c r="B25" s="201" t="s">
        <v>389</v>
      </c>
      <c r="C25" s="201" t="s">
        <v>389</v>
      </c>
      <c r="D25" s="201" t="s">
        <v>389</v>
      </c>
      <c r="E25" s="191">
        <v>10865414</v>
      </c>
      <c r="F25" s="199">
        <v>884115</v>
      </c>
      <c r="G25" s="193" t="s">
        <v>390</v>
      </c>
      <c r="H25" s="191" t="s">
        <v>20</v>
      </c>
      <c r="I25" s="191" t="s">
        <v>21</v>
      </c>
      <c r="J25" s="191" t="s">
        <v>25</v>
      </c>
      <c r="K25" s="200">
        <v>48848616</v>
      </c>
      <c r="L25" s="195">
        <v>2906</v>
      </c>
      <c r="M25" s="191" t="s">
        <v>42</v>
      </c>
      <c r="N25" s="196">
        <v>7719.26</v>
      </c>
      <c r="O25" s="196">
        <v>5222.12</v>
      </c>
      <c r="P25" s="197">
        <f t="shared" si="2"/>
        <v>12941.380000000001</v>
      </c>
      <c r="Q25" s="241">
        <v>3</v>
      </c>
      <c r="R25" s="198">
        <f t="shared" si="0"/>
        <v>2906</v>
      </c>
      <c r="S25" s="198">
        <f t="shared" si="1"/>
        <v>5222.12</v>
      </c>
    </row>
    <row r="26" spans="1:19" ht="24.75" customHeight="1">
      <c r="A26" s="189" t="s">
        <v>478</v>
      </c>
      <c r="B26" s="201" t="s">
        <v>393</v>
      </c>
      <c r="C26" s="201" t="s">
        <v>393</v>
      </c>
      <c r="D26" s="201" t="s">
        <v>393</v>
      </c>
      <c r="E26" s="191">
        <v>10826241</v>
      </c>
      <c r="F26" s="199">
        <v>610603</v>
      </c>
      <c r="G26" s="193" t="s">
        <v>391</v>
      </c>
      <c r="H26" s="191" t="s">
        <v>20</v>
      </c>
      <c r="I26" s="191" t="s">
        <v>21</v>
      </c>
      <c r="J26" s="191" t="s">
        <v>32</v>
      </c>
      <c r="K26" s="200">
        <v>4097469</v>
      </c>
      <c r="L26" s="195">
        <v>20502</v>
      </c>
      <c r="M26" s="191" t="s">
        <v>42</v>
      </c>
      <c r="N26" s="196">
        <v>41426.17</v>
      </c>
      <c r="O26" s="196">
        <v>35834.88</v>
      </c>
      <c r="P26" s="197">
        <f t="shared" si="2"/>
        <v>77261.04999999999</v>
      </c>
      <c r="Q26" s="241">
        <v>3</v>
      </c>
      <c r="R26" s="198">
        <f t="shared" si="0"/>
        <v>20502</v>
      </c>
      <c r="S26" s="198">
        <f t="shared" si="1"/>
        <v>35834.88</v>
      </c>
    </row>
    <row r="27" spans="1:19" ht="24" customHeight="1">
      <c r="A27" s="189" t="s">
        <v>478</v>
      </c>
      <c r="B27" s="201" t="s">
        <v>394</v>
      </c>
      <c r="C27" s="201" t="s">
        <v>394</v>
      </c>
      <c r="D27" s="201" t="s">
        <v>394</v>
      </c>
      <c r="E27" s="191">
        <v>10826241</v>
      </c>
      <c r="F27" s="199">
        <v>610604</v>
      </c>
      <c r="G27" s="193" t="s">
        <v>395</v>
      </c>
      <c r="H27" s="191" t="s">
        <v>20</v>
      </c>
      <c r="I27" s="191" t="s">
        <v>21</v>
      </c>
      <c r="J27" s="191" t="s">
        <v>396</v>
      </c>
      <c r="K27" s="200">
        <v>5032042</v>
      </c>
      <c r="L27" s="195">
        <v>23583</v>
      </c>
      <c r="M27" s="191" t="s">
        <v>42</v>
      </c>
      <c r="N27" s="196">
        <v>37767.28</v>
      </c>
      <c r="O27" s="196">
        <v>39442.95</v>
      </c>
      <c r="P27" s="197">
        <f t="shared" si="2"/>
        <v>77210.23</v>
      </c>
      <c r="Q27" s="241">
        <v>3</v>
      </c>
      <c r="R27" s="198">
        <f t="shared" si="0"/>
        <v>23583</v>
      </c>
      <c r="S27" s="198">
        <f t="shared" si="1"/>
        <v>39442.95</v>
      </c>
    </row>
    <row r="28" spans="1:19" ht="24" customHeight="1">
      <c r="A28" s="189" t="s">
        <v>478</v>
      </c>
      <c r="B28" s="201" t="s">
        <v>397</v>
      </c>
      <c r="C28" s="201" t="s">
        <v>526</v>
      </c>
      <c r="D28" s="201" t="s">
        <v>528</v>
      </c>
      <c r="E28" s="191">
        <v>10826241</v>
      </c>
      <c r="F28" s="199">
        <v>941893</v>
      </c>
      <c r="G28" s="193" t="s">
        <v>398</v>
      </c>
      <c r="H28" s="191" t="s">
        <v>20</v>
      </c>
      <c r="I28" s="191" t="s">
        <v>27</v>
      </c>
      <c r="J28" s="191" t="s">
        <v>25</v>
      </c>
      <c r="K28" s="200">
        <v>72393319</v>
      </c>
      <c r="L28" s="195">
        <v>9154</v>
      </c>
      <c r="M28" s="191" t="s">
        <v>42</v>
      </c>
      <c r="N28" s="196">
        <v>22390.49</v>
      </c>
      <c r="O28" s="196">
        <v>15900.61</v>
      </c>
      <c r="P28" s="197">
        <f t="shared" si="2"/>
        <v>38291.100000000006</v>
      </c>
      <c r="Q28" s="241">
        <v>3</v>
      </c>
      <c r="R28" s="198">
        <f t="shared" si="0"/>
        <v>9154</v>
      </c>
      <c r="S28" s="198">
        <f t="shared" si="1"/>
        <v>15900.61</v>
      </c>
    </row>
    <row r="29" spans="1:19" ht="24.75" customHeight="1">
      <c r="A29" s="189" t="s">
        <v>478</v>
      </c>
      <c r="B29" s="201" t="s">
        <v>399</v>
      </c>
      <c r="C29" s="201" t="s">
        <v>527</v>
      </c>
      <c r="D29" s="201" t="s">
        <v>529</v>
      </c>
      <c r="E29" s="191">
        <v>10826241</v>
      </c>
      <c r="F29" s="199">
        <v>942395</v>
      </c>
      <c r="G29" s="193" t="s">
        <v>400</v>
      </c>
      <c r="H29" s="191" t="s">
        <v>20</v>
      </c>
      <c r="I29" s="191" t="s">
        <v>27</v>
      </c>
      <c r="J29" s="191" t="s">
        <v>22</v>
      </c>
      <c r="K29" s="200">
        <v>45329253</v>
      </c>
      <c r="L29" s="195">
        <v>25827</v>
      </c>
      <c r="M29" s="191" t="s">
        <v>42</v>
      </c>
      <c r="N29" s="196">
        <v>62218.03</v>
      </c>
      <c r="O29" s="196">
        <v>44862</v>
      </c>
      <c r="P29" s="197">
        <f t="shared" si="2"/>
        <v>107080.03</v>
      </c>
      <c r="Q29" s="241">
        <v>3</v>
      </c>
      <c r="R29" s="198">
        <f t="shared" si="0"/>
        <v>25827</v>
      </c>
      <c r="S29" s="198">
        <f t="shared" si="1"/>
        <v>44862</v>
      </c>
    </row>
    <row r="30" spans="1:19" ht="26.25" customHeight="1">
      <c r="A30" s="189" t="s">
        <v>479</v>
      </c>
      <c r="B30" s="201" t="s">
        <v>401</v>
      </c>
      <c r="C30" s="201" t="s">
        <v>401</v>
      </c>
      <c r="D30" s="201" t="s">
        <v>401</v>
      </c>
      <c r="E30" s="191">
        <v>10926246</v>
      </c>
      <c r="F30" s="199">
        <v>652286</v>
      </c>
      <c r="G30" s="193" t="s">
        <v>402</v>
      </c>
      <c r="H30" s="191" t="s">
        <v>20</v>
      </c>
      <c r="I30" s="191" t="s">
        <v>21</v>
      </c>
      <c r="J30" s="191" t="s">
        <v>199</v>
      </c>
      <c r="K30" s="200">
        <v>37109973</v>
      </c>
      <c r="L30" s="195">
        <v>64214</v>
      </c>
      <c r="M30" s="191" t="s">
        <v>42</v>
      </c>
      <c r="N30" s="196">
        <v>138230.66</v>
      </c>
      <c r="O30" s="196">
        <v>120791.07</v>
      </c>
      <c r="P30" s="197">
        <f t="shared" si="2"/>
        <v>259021.73</v>
      </c>
      <c r="Q30" s="241">
        <v>3</v>
      </c>
      <c r="R30" s="198">
        <f t="shared" si="0"/>
        <v>64214</v>
      </c>
      <c r="S30" s="198">
        <f t="shared" si="1"/>
        <v>120791.07</v>
      </c>
    </row>
    <row r="31" spans="1:19" ht="23.25" customHeight="1">
      <c r="A31" s="189" t="s">
        <v>469</v>
      </c>
      <c r="B31" s="201" t="s">
        <v>403</v>
      </c>
      <c r="C31" s="201" t="s">
        <v>403</v>
      </c>
      <c r="D31" s="201" t="s">
        <v>404</v>
      </c>
      <c r="E31" s="191">
        <v>10798222</v>
      </c>
      <c r="F31" s="199">
        <v>1005986</v>
      </c>
      <c r="G31" s="193" t="s">
        <v>405</v>
      </c>
      <c r="H31" s="191" t="s">
        <v>20</v>
      </c>
      <c r="I31" s="191" t="s">
        <v>21</v>
      </c>
      <c r="J31" s="191" t="s">
        <v>406</v>
      </c>
      <c r="K31" s="200">
        <v>86888814</v>
      </c>
      <c r="L31" s="195">
        <v>26082</v>
      </c>
      <c r="M31" s="191" t="s">
        <v>42</v>
      </c>
      <c r="N31" s="196">
        <v>74825.26</v>
      </c>
      <c r="O31" s="196">
        <v>46477.93</v>
      </c>
      <c r="P31" s="197">
        <f t="shared" si="2"/>
        <v>121303.19</v>
      </c>
      <c r="Q31" s="241">
        <v>3</v>
      </c>
      <c r="R31" s="198">
        <f t="shared" si="0"/>
        <v>26082</v>
      </c>
      <c r="S31" s="198">
        <f t="shared" si="1"/>
        <v>46477.93</v>
      </c>
    </row>
    <row r="32" spans="1:19" ht="22.5" customHeight="1">
      <c r="A32" s="189" t="s">
        <v>480</v>
      </c>
      <c r="B32" s="201" t="s">
        <v>407</v>
      </c>
      <c r="C32" s="201" t="s">
        <v>407</v>
      </c>
      <c r="D32" s="201" t="s">
        <v>407</v>
      </c>
      <c r="E32" s="191">
        <v>10925622</v>
      </c>
      <c r="F32" s="199">
        <v>648132</v>
      </c>
      <c r="G32" s="193" t="s">
        <v>408</v>
      </c>
      <c r="H32" s="191" t="s">
        <v>20</v>
      </c>
      <c r="I32" s="191" t="s">
        <v>21</v>
      </c>
      <c r="J32" s="191" t="s">
        <v>76</v>
      </c>
      <c r="K32" s="200">
        <v>71940734</v>
      </c>
      <c r="L32" s="195">
        <v>28793</v>
      </c>
      <c r="M32" s="191" t="s">
        <v>42</v>
      </c>
      <c r="N32" s="196">
        <v>54504.05</v>
      </c>
      <c r="O32" s="196">
        <v>51821.56</v>
      </c>
      <c r="P32" s="197">
        <f t="shared" si="2"/>
        <v>106325.61</v>
      </c>
      <c r="Q32" s="241">
        <v>3</v>
      </c>
      <c r="R32" s="198">
        <f t="shared" si="0"/>
        <v>28793</v>
      </c>
      <c r="S32" s="198">
        <f t="shared" si="1"/>
        <v>51821.56</v>
      </c>
    </row>
    <row r="33" spans="1:19" ht="23.25" customHeight="1">
      <c r="A33" s="189" t="s">
        <v>481</v>
      </c>
      <c r="B33" s="201" t="s">
        <v>409</v>
      </c>
      <c r="C33" s="201" t="s">
        <v>409</v>
      </c>
      <c r="D33" s="201" t="s">
        <v>409</v>
      </c>
      <c r="E33" s="191">
        <v>13777120</v>
      </c>
      <c r="F33" s="199">
        <v>833458</v>
      </c>
      <c r="G33" s="193" t="s">
        <v>410</v>
      </c>
      <c r="H33" s="191" t="s">
        <v>20</v>
      </c>
      <c r="I33" s="191" t="s">
        <v>21</v>
      </c>
      <c r="J33" s="191" t="s">
        <v>22</v>
      </c>
      <c r="K33" s="200">
        <v>48740521</v>
      </c>
      <c r="L33" s="195">
        <v>76847</v>
      </c>
      <c r="M33" s="191" t="s">
        <v>42</v>
      </c>
      <c r="N33" s="196">
        <v>115378.23</v>
      </c>
      <c r="O33" s="196">
        <v>133275</v>
      </c>
      <c r="P33" s="197">
        <f t="shared" si="2"/>
        <v>248653.22999999998</v>
      </c>
      <c r="Q33" s="241">
        <v>3</v>
      </c>
      <c r="R33" s="198">
        <f t="shared" si="0"/>
        <v>76847</v>
      </c>
      <c r="S33" s="198">
        <f t="shared" si="1"/>
        <v>133275</v>
      </c>
    </row>
    <row r="34" spans="1:19" ht="24.75" customHeight="1">
      <c r="A34" s="189" t="s">
        <v>481</v>
      </c>
      <c r="B34" s="201" t="s">
        <v>409</v>
      </c>
      <c r="C34" s="190" t="s">
        <v>411</v>
      </c>
      <c r="D34" s="190" t="s">
        <v>411</v>
      </c>
      <c r="E34" s="191">
        <v>13777120</v>
      </c>
      <c r="F34" s="199">
        <v>585546</v>
      </c>
      <c r="G34" s="193" t="s">
        <v>412</v>
      </c>
      <c r="H34" s="191" t="s">
        <v>20</v>
      </c>
      <c r="I34" s="191" t="s">
        <v>21</v>
      </c>
      <c r="J34" s="191" t="s">
        <v>33</v>
      </c>
      <c r="K34" s="200">
        <v>3485809</v>
      </c>
      <c r="L34" s="195">
        <v>3981</v>
      </c>
      <c r="M34" s="191" t="s">
        <v>42</v>
      </c>
      <c r="N34" s="196">
        <v>3914.96</v>
      </c>
      <c r="O34" s="196">
        <v>4816.49</v>
      </c>
      <c r="P34" s="197">
        <f t="shared" si="2"/>
        <v>8731.45</v>
      </c>
      <c r="Q34" s="241">
        <v>3</v>
      </c>
      <c r="R34" s="198">
        <f t="shared" si="0"/>
        <v>3981</v>
      </c>
      <c r="S34" s="198">
        <f t="shared" si="1"/>
        <v>4816.49</v>
      </c>
    </row>
    <row r="35" spans="1:19" ht="19.5" customHeight="1">
      <c r="A35" s="189" t="s">
        <v>482</v>
      </c>
      <c r="B35" s="201" t="s">
        <v>413</v>
      </c>
      <c r="C35" s="201" t="s">
        <v>413</v>
      </c>
      <c r="D35" s="201" t="s">
        <v>413</v>
      </c>
      <c r="E35" s="191">
        <v>10844743</v>
      </c>
      <c r="F35" s="199">
        <v>998351</v>
      </c>
      <c r="G35" s="193" t="s">
        <v>414</v>
      </c>
      <c r="H35" s="191" t="s">
        <v>20</v>
      </c>
      <c r="I35" s="191" t="s">
        <v>21</v>
      </c>
      <c r="J35" s="191" t="s">
        <v>76</v>
      </c>
      <c r="K35" s="200">
        <v>4097441</v>
      </c>
      <c r="L35" s="195">
        <v>47028</v>
      </c>
      <c r="M35" s="191" t="s">
        <v>42</v>
      </c>
      <c r="N35" s="196">
        <v>27217.11</v>
      </c>
      <c r="O35" s="196">
        <v>63843.9</v>
      </c>
      <c r="P35" s="197">
        <f t="shared" si="2"/>
        <v>91061.01000000001</v>
      </c>
      <c r="Q35" s="241">
        <v>3</v>
      </c>
      <c r="R35" s="198">
        <f t="shared" si="0"/>
        <v>47028</v>
      </c>
      <c r="S35" s="198">
        <f t="shared" si="1"/>
        <v>63843.9</v>
      </c>
    </row>
    <row r="36" spans="1:19" ht="23.25" customHeight="1">
      <c r="A36" s="189" t="s">
        <v>483</v>
      </c>
      <c r="B36" s="201" t="s">
        <v>415</v>
      </c>
      <c r="C36" s="201" t="s">
        <v>415</v>
      </c>
      <c r="D36" s="201" t="s">
        <v>415</v>
      </c>
      <c r="E36" s="191">
        <v>10909158</v>
      </c>
      <c r="F36" s="199">
        <v>651845</v>
      </c>
      <c r="G36" s="193" t="s">
        <v>416</v>
      </c>
      <c r="H36" s="191" t="s">
        <v>20</v>
      </c>
      <c r="I36" s="191" t="s">
        <v>27</v>
      </c>
      <c r="J36" s="191" t="s">
        <v>313</v>
      </c>
      <c r="K36" s="200">
        <v>42464794</v>
      </c>
      <c r="L36" s="195">
        <v>10407</v>
      </c>
      <c r="M36" s="191" t="s">
        <v>42</v>
      </c>
      <c r="N36" s="196">
        <v>25511.93</v>
      </c>
      <c r="O36" s="196">
        <v>18355.77</v>
      </c>
      <c r="P36" s="197">
        <f t="shared" si="2"/>
        <v>43867.7</v>
      </c>
      <c r="Q36" s="241">
        <v>3</v>
      </c>
      <c r="R36" s="198">
        <f t="shared" si="0"/>
        <v>10407</v>
      </c>
      <c r="S36" s="198">
        <f t="shared" si="1"/>
        <v>18355.77</v>
      </c>
    </row>
    <row r="37" spans="1:19" ht="21.75" customHeight="1">
      <c r="A37" s="189" t="s">
        <v>484</v>
      </c>
      <c r="B37" s="201" t="s">
        <v>417</v>
      </c>
      <c r="C37" s="201" t="s">
        <v>417</v>
      </c>
      <c r="D37" s="201" t="s">
        <v>417</v>
      </c>
      <c r="E37" s="191">
        <v>10883907</v>
      </c>
      <c r="F37" s="199">
        <v>750251</v>
      </c>
      <c r="G37" s="193" t="s">
        <v>418</v>
      </c>
      <c r="H37" s="191" t="s">
        <v>20</v>
      </c>
      <c r="I37" s="191" t="s">
        <v>21</v>
      </c>
      <c r="J37" s="191" t="s">
        <v>419</v>
      </c>
      <c r="K37" s="200">
        <v>93557013</v>
      </c>
      <c r="L37" s="195">
        <v>241703</v>
      </c>
      <c r="M37" s="191" t="s">
        <v>42</v>
      </c>
      <c r="N37" s="196">
        <v>434222.65</v>
      </c>
      <c r="O37" s="196">
        <v>451468.77</v>
      </c>
      <c r="P37" s="197">
        <f t="shared" si="2"/>
        <v>885691.42</v>
      </c>
      <c r="Q37" s="241">
        <v>3</v>
      </c>
      <c r="R37" s="198">
        <f t="shared" si="0"/>
        <v>241703</v>
      </c>
      <c r="S37" s="198">
        <f t="shared" si="1"/>
        <v>451468.77</v>
      </c>
    </row>
    <row r="38" spans="1:19" ht="23.25" customHeight="1">
      <c r="A38" s="189" t="s">
        <v>485</v>
      </c>
      <c r="B38" s="201" t="s">
        <v>420</v>
      </c>
      <c r="C38" s="201" t="s">
        <v>420</v>
      </c>
      <c r="D38" s="201" t="s">
        <v>420</v>
      </c>
      <c r="E38" s="191">
        <v>10934085</v>
      </c>
      <c r="F38" s="199">
        <v>969683</v>
      </c>
      <c r="G38" s="193" t="s">
        <v>421</v>
      </c>
      <c r="H38" s="191" t="s">
        <v>20</v>
      </c>
      <c r="I38" s="191" t="s">
        <v>21</v>
      </c>
      <c r="J38" s="191" t="s">
        <v>50</v>
      </c>
      <c r="K38" s="200">
        <v>76050141</v>
      </c>
      <c r="L38" s="195">
        <v>48359</v>
      </c>
      <c r="M38" s="191" t="s">
        <v>42</v>
      </c>
      <c r="N38" s="196">
        <v>84614.36</v>
      </c>
      <c r="O38" s="196">
        <v>81194.16</v>
      </c>
      <c r="P38" s="197">
        <f t="shared" si="2"/>
        <v>165808.52000000002</v>
      </c>
      <c r="Q38" s="241">
        <v>3</v>
      </c>
      <c r="R38" s="198">
        <f t="shared" si="0"/>
        <v>48359</v>
      </c>
      <c r="S38" s="198">
        <f t="shared" si="1"/>
        <v>81194.16</v>
      </c>
    </row>
    <row r="39" spans="1:19" ht="19.5" customHeight="1">
      <c r="A39" s="189" t="s">
        <v>468</v>
      </c>
      <c r="B39" s="190" t="s">
        <v>180</v>
      </c>
      <c r="C39" s="201" t="s">
        <v>422</v>
      </c>
      <c r="D39" s="201" t="s">
        <v>422</v>
      </c>
      <c r="E39" s="191">
        <v>10925856</v>
      </c>
      <c r="F39" s="199">
        <v>982610</v>
      </c>
      <c r="G39" s="193" t="s">
        <v>423</v>
      </c>
      <c r="H39" s="191" t="s">
        <v>20</v>
      </c>
      <c r="I39" s="191" t="s">
        <v>27</v>
      </c>
      <c r="J39" s="191" t="s">
        <v>195</v>
      </c>
      <c r="K39" s="200">
        <v>46630451</v>
      </c>
      <c r="L39" s="195">
        <v>0</v>
      </c>
      <c r="M39" s="191" t="s">
        <v>42</v>
      </c>
      <c r="N39" s="196">
        <v>2995.87</v>
      </c>
      <c r="O39" s="196">
        <v>0</v>
      </c>
      <c r="P39" s="197">
        <f t="shared" si="2"/>
        <v>2995.87</v>
      </c>
      <c r="Q39" s="241">
        <v>3</v>
      </c>
      <c r="R39" s="198">
        <f t="shared" si="0"/>
        <v>0</v>
      </c>
      <c r="S39" s="198">
        <f t="shared" si="1"/>
        <v>0</v>
      </c>
    </row>
    <row r="40" spans="1:19" ht="19.5" customHeight="1">
      <c r="A40" s="189" t="s">
        <v>468</v>
      </c>
      <c r="B40" s="190" t="s">
        <v>180</v>
      </c>
      <c r="C40" s="201" t="s">
        <v>424</v>
      </c>
      <c r="D40" s="201" t="s">
        <v>424</v>
      </c>
      <c r="E40" s="191">
        <v>10925856</v>
      </c>
      <c r="F40" s="199">
        <v>984626</v>
      </c>
      <c r="G40" s="193" t="s">
        <v>425</v>
      </c>
      <c r="H40" s="191" t="s">
        <v>20</v>
      </c>
      <c r="I40" s="191" t="s">
        <v>27</v>
      </c>
      <c r="J40" s="191" t="s">
        <v>76</v>
      </c>
      <c r="K40" s="200">
        <v>4455837</v>
      </c>
      <c r="L40" s="195">
        <v>9800</v>
      </c>
      <c r="M40" s="191" t="s">
        <v>42</v>
      </c>
      <c r="N40" s="196">
        <v>26347.26</v>
      </c>
      <c r="O40" s="196">
        <v>17356.68</v>
      </c>
      <c r="P40" s="197">
        <f t="shared" si="2"/>
        <v>43703.94</v>
      </c>
      <c r="Q40" s="241">
        <v>3</v>
      </c>
      <c r="R40" s="198">
        <f t="shared" si="0"/>
        <v>9800</v>
      </c>
      <c r="S40" s="198">
        <f t="shared" si="1"/>
        <v>17356.68</v>
      </c>
    </row>
    <row r="41" spans="1:19" ht="19.5" customHeight="1">
      <c r="A41" s="189" t="s">
        <v>468</v>
      </c>
      <c r="B41" s="190" t="s">
        <v>180</v>
      </c>
      <c r="C41" s="201" t="s">
        <v>426</v>
      </c>
      <c r="D41" s="201" t="s">
        <v>426</v>
      </c>
      <c r="E41" s="191">
        <v>10925856</v>
      </c>
      <c r="F41" s="199">
        <v>982606</v>
      </c>
      <c r="G41" s="193" t="s">
        <v>427</v>
      </c>
      <c r="H41" s="191" t="s">
        <v>20</v>
      </c>
      <c r="I41" s="191" t="s">
        <v>27</v>
      </c>
      <c r="J41" s="191" t="s">
        <v>76</v>
      </c>
      <c r="K41" s="200">
        <v>4455849</v>
      </c>
      <c r="L41" s="195">
        <v>8286</v>
      </c>
      <c r="M41" s="191" t="s">
        <v>42</v>
      </c>
      <c r="N41" s="196">
        <v>22870.05</v>
      </c>
      <c r="O41" s="196">
        <v>14681.08</v>
      </c>
      <c r="P41" s="197">
        <f t="shared" si="2"/>
        <v>37551.13</v>
      </c>
      <c r="Q41" s="241">
        <v>3</v>
      </c>
      <c r="R41" s="198">
        <f t="shared" si="0"/>
        <v>8286</v>
      </c>
      <c r="S41" s="198">
        <f t="shared" si="1"/>
        <v>14681.08</v>
      </c>
    </row>
    <row r="42" spans="1:19" ht="19.5" customHeight="1">
      <c r="A42" s="189" t="s">
        <v>468</v>
      </c>
      <c r="B42" s="190" t="s">
        <v>180</v>
      </c>
      <c r="C42" s="201" t="s">
        <v>428</v>
      </c>
      <c r="D42" s="201" t="s">
        <v>428</v>
      </c>
      <c r="E42" s="191">
        <v>10925856</v>
      </c>
      <c r="F42" s="199">
        <v>984633</v>
      </c>
      <c r="G42" s="193" t="s">
        <v>429</v>
      </c>
      <c r="H42" s="191" t="s">
        <v>20</v>
      </c>
      <c r="I42" s="191" t="s">
        <v>27</v>
      </c>
      <c r="J42" s="191" t="s">
        <v>195</v>
      </c>
      <c r="K42" s="200">
        <v>46630469</v>
      </c>
      <c r="L42" s="195">
        <v>0</v>
      </c>
      <c r="M42" s="191" t="s">
        <v>42</v>
      </c>
      <c r="N42" s="196">
        <v>2988.03</v>
      </c>
      <c r="O42" s="196">
        <v>0</v>
      </c>
      <c r="P42" s="197">
        <f t="shared" si="2"/>
        <v>2988.03</v>
      </c>
      <c r="Q42" s="241">
        <v>3</v>
      </c>
      <c r="R42" s="198">
        <f t="shared" si="0"/>
        <v>0</v>
      </c>
      <c r="S42" s="198">
        <f t="shared" si="1"/>
        <v>0</v>
      </c>
    </row>
    <row r="43" spans="1:19" ht="19.5" customHeight="1">
      <c r="A43" s="189" t="s">
        <v>468</v>
      </c>
      <c r="B43" s="190" t="s">
        <v>180</v>
      </c>
      <c r="C43" s="201" t="s">
        <v>430</v>
      </c>
      <c r="D43" s="201" t="s">
        <v>430</v>
      </c>
      <c r="E43" s="191">
        <v>10925856</v>
      </c>
      <c r="F43" s="199">
        <v>985535</v>
      </c>
      <c r="G43" s="193" t="s">
        <v>431</v>
      </c>
      <c r="H43" s="191" t="s">
        <v>20</v>
      </c>
      <c r="I43" s="191" t="s">
        <v>27</v>
      </c>
      <c r="J43" s="191" t="s">
        <v>195</v>
      </c>
      <c r="K43" s="200">
        <v>46630461</v>
      </c>
      <c r="L43" s="195">
        <v>0</v>
      </c>
      <c r="M43" s="191" t="s">
        <v>42</v>
      </c>
      <c r="N43" s="196">
        <v>2988.03</v>
      </c>
      <c r="O43" s="196">
        <v>0</v>
      </c>
      <c r="P43" s="197">
        <f t="shared" si="2"/>
        <v>2988.03</v>
      </c>
      <c r="Q43" s="241">
        <v>3</v>
      </c>
      <c r="R43" s="198">
        <f t="shared" si="0"/>
        <v>0</v>
      </c>
      <c r="S43" s="198">
        <f t="shared" si="1"/>
        <v>0</v>
      </c>
    </row>
    <row r="44" spans="1:19" ht="19.5" customHeight="1">
      <c r="A44" s="189" t="s">
        <v>468</v>
      </c>
      <c r="B44" s="190" t="s">
        <v>180</v>
      </c>
      <c r="C44" s="201" t="s">
        <v>436</v>
      </c>
      <c r="D44" s="201" t="s">
        <v>119</v>
      </c>
      <c r="E44" s="191">
        <v>10925856</v>
      </c>
      <c r="F44" s="199">
        <v>1000076557</v>
      </c>
      <c r="G44" s="193" t="s">
        <v>432</v>
      </c>
      <c r="H44" s="191" t="s">
        <v>20</v>
      </c>
      <c r="I44" s="191" t="s">
        <v>27</v>
      </c>
      <c r="J44" s="191" t="s">
        <v>76</v>
      </c>
      <c r="K44" s="200">
        <v>64102123</v>
      </c>
      <c r="L44" s="195">
        <v>5260</v>
      </c>
      <c r="M44" s="191" t="s">
        <v>42</v>
      </c>
      <c r="N44" s="196">
        <v>15928.27</v>
      </c>
      <c r="O44" s="196">
        <v>9317.71</v>
      </c>
      <c r="P44" s="197">
        <f t="shared" si="2"/>
        <v>25245.98</v>
      </c>
      <c r="Q44" s="241">
        <v>3</v>
      </c>
      <c r="R44" s="198">
        <f t="shared" si="0"/>
        <v>5260</v>
      </c>
      <c r="S44" s="198">
        <f t="shared" si="1"/>
        <v>9317.71</v>
      </c>
    </row>
    <row r="45" spans="1:19" ht="19.5" customHeight="1">
      <c r="A45" s="189" t="s">
        <v>468</v>
      </c>
      <c r="B45" s="190" t="s">
        <v>180</v>
      </c>
      <c r="C45" s="201" t="s">
        <v>437</v>
      </c>
      <c r="D45" s="201" t="s">
        <v>122</v>
      </c>
      <c r="E45" s="191">
        <v>10925856</v>
      </c>
      <c r="F45" s="199">
        <v>1000076555</v>
      </c>
      <c r="G45" s="193" t="s">
        <v>433</v>
      </c>
      <c r="H45" s="191" t="s">
        <v>20</v>
      </c>
      <c r="I45" s="191" t="s">
        <v>27</v>
      </c>
      <c r="J45" s="191" t="s">
        <v>76</v>
      </c>
      <c r="K45" s="200">
        <v>64102136</v>
      </c>
      <c r="L45" s="195">
        <v>4778</v>
      </c>
      <c r="M45" s="191" t="s">
        <v>42</v>
      </c>
      <c r="N45" s="196">
        <v>14819.02</v>
      </c>
      <c r="O45" s="196">
        <v>8463.91</v>
      </c>
      <c r="P45" s="197">
        <f t="shared" si="2"/>
        <v>23282.93</v>
      </c>
      <c r="Q45" s="241">
        <v>3</v>
      </c>
      <c r="R45" s="198">
        <f t="shared" si="0"/>
        <v>4778</v>
      </c>
      <c r="S45" s="198">
        <f t="shared" si="1"/>
        <v>8463.91</v>
      </c>
    </row>
    <row r="46" spans="1:19" ht="19.5" customHeight="1">
      <c r="A46" s="189" t="s">
        <v>468</v>
      </c>
      <c r="B46" s="190" t="s">
        <v>180</v>
      </c>
      <c r="C46" s="201" t="s">
        <v>438</v>
      </c>
      <c r="D46" s="201" t="s">
        <v>124</v>
      </c>
      <c r="E46" s="191">
        <v>10925856</v>
      </c>
      <c r="F46" s="199">
        <v>1000144532</v>
      </c>
      <c r="G46" s="193" t="s">
        <v>434</v>
      </c>
      <c r="H46" s="191" t="s">
        <v>20</v>
      </c>
      <c r="I46" s="191" t="s">
        <v>27</v>
      </c>
      <c r="J46" s="191" t="s">
        <v>76</v>
      </c>
      <c r="K46" s="200">
        <v>71855116</v>
      </c>
      <c r="L46" s="195">
        <v>5005</v>
      </c>
      <c r="M46" s="191" t="s">
        <v>42</v>
      </c>
      <c r="N46" s="196">
        <v>15341.48</v>
      </c>
      <c r="O46" s="196">
        <v>8865.89</v>
      </c>
      <c r="P46" s="197">
        <f t="shared" si="2"/>
        <v>24207.37</v>
      </c>
      <c r="Q46" s="241">
        <v>3</v>
      </c>
      <c r="R46" s="198">
        <f t="shared" si="0"/>
        <v>5005</v>
      </c>
      <c r="S46" s="198">
        <f t="shared" si="1"/>
        <v>8865.89</v>
      </c>
    </row>
    <row r="47" spans="1:19" ht="19.5" customHeight="1">
      <c r="A47" s="189" t="s">
        <v>468</v>
      </c>
      <c r="B47" s="190" t="s">
        <v>180</v>
      </c>
      <c r="C47" s="201" t="s">
        <v>119</v>
      </c>
      <c r="D47" s="201" t="s">
        <v>119</v>
      </c>
      <c r="E47" s="191">
        <v>10925856</v>
      </c>
      <c r="F47" s="199">
        <v>1000076558</v>
      </c>
      <c r="G47" s="193" t="s">
        <v>435</v>
      </c>
      <c r="H47" s="191" t="s">
        <v>20</v>
      </c>
      <c r="I47" s="191" t="s">
        <v>27</v>
      </c>
      <c r="J47" s="191" t="s">
        <v>195</v>
      </c>
      <c r="K47" s="200">
        <v>49486393</v>
      </c>
      <c r="L47" s="195">
        <v>0</v>
      </c>
      <c r="M47" s="191" t="s">
        <v>42</v>
      </c>
      <c r="N47" s="196">
        <v>2874.59</v>
      </c>
      <c r="O47" s="196">
        <v>0</v>
      </c>
      <c r="P47" s="197">
        <f t="shared" si="2"/>
        <v>2874.59</v>
      </c>
      <c r="Q47" s="241">
        <v>3</v>
      </c>
      <c r="R47" s="198">
        <f t="shared" si="0"/>
        <v>0</v>
      </c>
      <c r="S47" s="198">
        <f t="shared" si="1"/>
        <v>0</v>
      </c>
    </row>
    <row r="48" spans="1:19" ht="19.5" customHeight="1">
      <c r="A48" s="189" t="s">
        <v>468</v>
      </c>
      <c r="B48" s="190" t="s">
        <v>180</v>
      </c>
      <c r="C48" s="201" t="s">
        <v>122</v>
      </c>
      <c r="D48" s="201" t="s">
        <v>122</v>
      </c>
      <c r="E48" s="191">
        <v>10925856</v>
      </c>
      <c r="F48" s="199">
        <v>1000076556</v>
      </c>
      <c r="G48" s="193" t="s">
        <v>439</v>
      </c>
      <c r="H48" s="191" t="s">
        <v>20</v>
      </c>
      <c r="I48" s="191" t="s">
        <v>27</v>
      </c>
      <c r="J48" s="191" t="s">
        <v>195</v>
      </c>
      <c r="K48" s="200">
        <v>31386432</v>
      </c>
      <c r="L48" s="195">
        <v>0</v>
      </c>
      <c r="M48" s="191" t="s">
        <v>42</v>
      </c>
      <c r="N48" s="196">
        <v>2874.59</v>
      </c>
      <c r="O48" s="196">
        <v>0</v>
      </c>
      <c r="P48" s="197">
        <f aca="true" t="shared" si="3" ref="P48:P53">O48+N48</f>
        <v>2874.59</v>
      </c>
      <c r="Q48" s="241">
        <v>3</v>
      </c>
      <c r="R48" s="198">
        <f aca="true" t="shared" si="4" ref="R48:R53">L48*1</f>
        <v>0</v>
      </c>
      <c r="S48" s="198">
        <f aca="true" t="shared" si="5" ref="S48:S53">O48*1</f>
        <v>0</v>
      </c>
    </row>
    <row r="49" spans="1:19" ht="19.5" customHeight="1">
      <c r="A49" s="189" t="s">
        <v>468</v>
      </c>
      <c r="B49" s="190" t="s">
        <v>180</v>
      </c>
      <c r="C49" s="201" t="s">
        <v>440</v>
      </c>
      <c r="D49" s="283" t="s">
        <v>537</v>
      </c>
      <c r="E49" s="191">
        <v>10925856</v>
      </c>
      <c r="F49" s="199">
        <v>1000144533</v>
      </c>
      <c r="G49" s="193" t="s">
        <v>441</v>
      </c>
      <c r="H49" s="191" t="s">
        <v>20</v>
      </c>
      <c r="I49" s="191" t="s">
        <v>46</v>
      </c>
      <c r="J49" s="191" t="s">
        <v>195</v>
      </c>
      <c r="K49" s="200">
        <v>71855113</v>
      </c>
      <c r="L49" s="195">
        <v>0</v>
      </c>
      <c r="M49" s="191" t="s">
        <v>42</v>
      </c>
      <c r="N49" s="196">
        <v>780.43</v>
      </c>
      <c r="O49" s="196">
        <v>0</v>
      </c>
      <c r="P49" s="197">
        <f t="shared" si="3"/>
        <v>780.43</v>
      </c>
      <c r="Q49" s="241">
        <v>3</v>
      </c>
      <c r="R49" s="198">
        <f t="shared" si="4"/>
        <v>0</v>
      </c>
      <c r="S49" s="198">
        <f t="shared" si="5"/>
        <v>0</v>
      </c>
    </row>
    <row r="50" spans="1:19" ht="19.5" customHeight="1">
      <c r="A50" s="202">
        <v>49810707</v>
      </c>
      <c r="B50" s="190" t="s">
        <v>442</v>
      </c>
      <c r="C50" s="190" t="s">
        <v>205</v>
      </c>
      <c r="D50" s="190" t="s">
        <v>205</v>
      </c>
      <c r="E50" s="191">
        <v>10857957</v>
      </c>
      <c r="F50" s="199">
        <v>648459</v>
      </c>
      <c r="G50" s="193" t="s">
        <v>443</v>
      </c>
      <c r="H50" s="191" t="s">
        <v>20</v>
      </c>
      <c r="I50" s="191" t="s">
        <v>46</v>
      </c>
      <c r="J50" s="191" t="s">
        <v>33</v>
      </c>
      <c r="K50" s="200">
        <v>49043523</v>
      </c>
      <c r="L50" s="195">
        <v>11</v>
      </c>
      <c r="M50" s="191" t="s">
        <v>42</v>
      </c>
      <c r="N50" s="196">
        <v>261.32</v>
      </c>
      <c r="O50" s="196">
        <v>19.4</v>
      </c>
      <c r="P50" s="197">
        <f t="shared" si="3"/>
        <v>280.71999999999997</v>
      </c>
      <c r="Q50" s="241">
        <v>3</v>
      </c>
      <c r="R50" s="198">
        <f t="shared" si="4"/>
        <v>11</v>
      </c>
      <c r="S50" s="198">
        <f t="shared" si="5"/>
        <v>19.4</v>
      </c>
    </row>
    <row r="51" spans="1:19" ht="19.5" customHeight="1">
      <c r="A51" s="202">
        <v>49810707</v>
      </c>
      <c r="B51" s="190" t="s">
        <v>442</v>
      </c>
      <c r="C51" s="201" t="s">
        <v>444</v>
      </c>
      <c r="D51" s="201" t="s">
        <v>444</v>
      </c>
      <c r="E51" s="191">
        <v>10857957</v>
      </c>
      <c r="F51" s="199">
        <v>562158</v>
      </c>
      <c r="G51" s="193" t="s">
        <v>445</v>
      </c>
      <c r="H51" s="191" t="s">
        <v>20</v>
      </c>
      <c r="I51" s="191" t="s">
        <v>21</v>
      </c>
      <c r="J51" s="191" t="s">
        <v>446</v>
      </c>
      <c r="K51" s="200">
        <v>86888820</v>
      </c>
      <c r="L51" s="195">
        <v>53610</v>
      </c>
      <c r="M51" s="191" t="s">
        <v>42</v>
      </c>
      <c r="N51" s="196">
        <v>121970.62</v>
      </c>
      <c r="O51" s="196">
        <v>93654.63</v>
      </c>
      <c r="P51" s="197">
        <f t="shared" si="3"/>
        <v>215625.25</v>
      </c>
      <c r="Q51" s="241">
        <v>3</v>
      </c>
      <c r="R51" s="198">
        <f t="shared" si="4"/>
        <v>53610</v>
      </c>
      <c r="S51" s="198">
        <f t="shared" si="5"/>
        <v>93654.63</v>
      </c>
    </row>
    <row r="52" spans="1:19" ht="19.5" customHeight="1">
      <c r="A52" s="189" t="s">
        <v>468</v>
      </c>
      <c r="B52" s="190" t="s">
        <v>180</v>
      </c>
      <c r="C52" s="201" t="s">
        <v>447</v>
      </c>
      <c r="D52" s="201" t="s">
        <v>447</v>
      </c>
      <c r="E52" s="191">
        <v>10925856</v>
      </c>
      <c r="F52" s="199">
        <v>562172</v>
      </c>
      <c r="G52" s="193" t="s">
        <v>448</v>
      </c>
      <c r="H52" s="191" t="s">
        <v>20</v>
      </c>
      <c r="I52" s="191" t="s">
        <v>27</v>
      </c>
      <c r="J52" s="191" t="s">
        <v>32</v>
      </c>
      <c r="K52" s="200">
        <v>84960773</v>
      </c>
      <c r="L52" s="195">
        <v>19460</v>
      </c>
      <c r="M52" s="191" t="s">
        <v>42</v>
      </c>
      <c r="N52" s="196">
        <v>49729.67</v>
      </c>
      <c r="O52" s="196">
        <v>33879.02</v>
      </c>
      <c r="P52" s="197">
        <f t="shared" si="3"/>
        <v>83608.69</v>
      </c>
      <c r="Q52" s="241">
        <v>3</v>
      </c>
      <c r="R52" s="198">
        <f t="shared" si="4"/>
        <v>19460</v>
      </c>
      <c r="S52" s="198">
        <f t="shared" si="5"/>
        <v>33879.02</v>
      </c>
    </row>
    <row r="53" spans="1:19" ht="19.5" customHeight="1">
      <c r="A53" s="189" t="s">
        <v>468</v>
      </c>
      <c r="B53" s="190" t="s">
        <v>180</v>
      </c>
      <c r="C53" s="201" t="s">
        <v>449</v>
      </c>
      <c r="D53" s="201" t="s">
        <v>449</v>
      </c>
      <c r="E53" s="191">
        <v>10925856</v>
      </c>
      <c r="F53" s="199">
        <v>562166</v>
      </c>
      <c r="G53" s="193" t="s">
        <v>450</v>
      </c>
      <c r="H53" s="191" t="s">
        <v>20</v>
      </c>
      <c r="I53" s="191" t="s">
        <v>27</v>
      </c>
      <c r="J53" s="191" t="s">
        <v>76</v>
      </c>
      <c r="K53" s="200">
        <v>84960866</v>
      </c>
      <c r="L53" s="195">
        <v>28920</v>
      </c>
      <c r="M53" s="191" t="s">
        <v>42</v>
      </c>
      <c r="N53" s="196">
        <v>70699.2</v>
      </c>
      <c r="O53" s="196">
        <v>50348.65</v>
      </c>
      <c r="P53" s="197">
        <f t="shared" si="3"/>
        <v>121047.85</v>
      </c>
      <c r="Q53" s="241">
        <v>3</v>
      </c>
      <c r="R53" s="198">
        <f t="shared" si="4"/>
        <v>28920</v>
      </c>
      <c r="S53" s="198">
        <f t="shared" si="5"/>
        <v>50348.65</v>
      </c>
    </row>
    <row r="54" spans="1:19" ht="19.5" customHeight="1">
      <c r="A54" s="189" t="s">
        <v>468</v>
      </c>
      <c r="B54" s="190" t="s">
        <v>180</v>
      </c>
      <c r="C54" s="201" t="s">
        <v>451</v>
      </c>
      <c r="D54" s="201" t="s">
        <v>451</v>
      </c>
      <c r="E54" s="191">
        <v>10925856</v>
      </c>
      <c r="F54" s="199">
        <v>720422</v>
      </c>
      <c r="G54" s="193" t="s">
        <v>196</v>
      </c>
      <c r="H54" s="191" t="s">
        <v>20</v>
      </c>
      <c r="I54" s="191" t="s">
        <v>46</v>
      </c>
      <c r="J54" s="191" t="s">
        <v>25</v>
      </c>
      <c r="K54" s="200">
        <v>72367445</v>
      </c>
      <c r="L54" s="195">
        <v>1</v>
      </c>
      <c r="M54" s="191" t="s">
        <v>42</v>
      </c>
      <c r="N54" s="196">
        <v>295.63</v>
      </c>
      <c r="O54" s="196">
        <v>1.71</v>
      </c>
      <c r="P54" s="197">
        <f>O54+N54</f>
        <v>297.34</v>
      </c>
      <c r="Q54" s="241">
        <v>3</v>
      </c>
      <c r="R54" s="198">
        <f>L54*1</f>
        <v>1</v>
      </c>
      <c r="S54" s="198">
        <f>O54*1</f>
        <v>1.71</v>
      </c>
    </row>
    <row r="55" spans="1:19" ht="19.5" customHeight="1">
      <c r="A55" s="189" t="s">
        <v>468</v>
      </c>
      <c r="B55" s="190" t="s">
        <v>180</v>
      </c>
      <c r="C55" s="201" t="s">
        <v>452</v>
      </c>
      <c r="D55" s="201" t="s">
        <v>452</v>
      </c>
      <c r="E55" s="191">
        <v>10925856</v>
      </c>
      <c r="F55" s="199">
        <v>715465</v>
      </c>
      <c r="G55" s="193" t="s">
        <v>453</v>
      </c>
      <c r="H55" s="191" t="s">
        <v>20</v>
      </c>
      <c r="I55" s="191" t="s">
        <v>21</v>
      </c>
      <c r="J55" s="191" t="s">
        <v>32</v>
      </c>
      <c r="K55" s="200">
        <v>84960941</v>
      </c>
      <c r="L55" s="195">
        <v>671</v>
      </c>
      <c r="M55" s="191" t="s">
        <v>42</v>
      </c>
      <c r="N55" s="196">
        <v>1862.79</v>
      </c>
      <c r="O55" s="196">
        <v>1319.19</v>
      </c>
      <c r="P55" s="197">
        <f>O55+N55</f>
        <v>3181.98</v>
      </c>
      <c r="Q55" s="241">
        <v>3</v>
      </c>
      <c r="R55" s="198">
        <f>L55*1</f>
        <v>671</v>
      </c>
      <c r="S55" s="198">
        <f>O55*1</f>
        <v>1319.19</v>
      </c>
    </row>
    <row r="56" spans="1:19" ht="19.5" customHeight="1">
      <c r="A56" s="189" t="s">
        <v>468</v>
      </c>
      <c r="B56" s="190" t="s">
        <v>180</v>
      </c>
      <c r="C56" s="201" t="s">
        <v>454</v>
      </c>
      <c r="D56" s="201" t="s">
        <v>454</v>
      </c>
      <c r="E56" s="191">
        <v>10925856</v>
      </c>
      <c r="F56" s="199">
        <v>1047190</v>
      </c>
      <c r="G56" s="193" t="s">
        <v>455</v>
      </c>
      <c r="H56" s="191" t="s">
        <v>20</v>
      </c>
      <c r="I56" s="191" t="s">
        <v>456</v>
      </c>
      <c r="J56" s="191" t="s">
        <v>184</v>
      </c>
      <c r="K56" s="200">
        <v>309843</v>
      </c>
      <c r="L56" s="195">
        <v>707</v>
      </c>
      <c r="M56" s="191" t="s">
        <v>42</v>
      </c>
      <c r="N56" s="196">
        <v>2772.61</v>
      </c>
      <c r="O56" s="196">
        <v>1338.7</v>
      </c>
      <c r="P56" s="197">
        <f aca="true" t="shared" si="6" ref="P56:P65">O56+N56</f>
        <v>4111.31</v>
      </c>
      <c r="Q56" s="241">
        <v>3</v>
      </c>
      <c r="R56" s="198">
        <f aca="true" t="shared" si="7" ref="R56:R65">L56*1</f>
        <v>707</v>
      </c>
      <c r="S56" s="198">
        <f aca="true" t="shared" si="8" ref="S56:S65">O56*1</f>
        <v>1338.7</v>
      </c>
    </row>
    <row r="57" spans="1:19" ht="19.5" customHeight="1">
      <c r="A57" s="189" t="s">
        <v>468</v>
      </c>
      <c r="B57" s="190" t="s">
        <v>180</v>
      </c>
      <c r="C57" s="201" t="s">
        <v>457</v>
      </c>
      <c r="D57" s="201" t="s">
        <v>457</v>
      </c>
      <c r="E57" s="191">
        <v>10925856</v>
      </c>
      <c r="F57" s="199">
        <v>1000262822</v>
      </c>
      <c r="G57" s="193" t="s">
        <v>458</v>
      </c>
      <c r="H57" s="191" t="s">
        <v>20</v>
      </c>
      <c r="I57" s="191" t="s">
        <v>46</v>
      </c>
      <c r="J57" s="191" t="s">
        <v>121</v>
      </c>
      <c r="K57" s="200">
        <v>2008038424</v>
      </c>
      <c r="L57" s="195">
        <v>241</v>
      </c>
      <c r="M57" s="191" t="s">
        <v>42</v>
      </c>
      <c r="N57" s="196">
        <v>797.95</v>
      </c>
      <c r="O57" s="196">
        <v>420.22</v>
      </c>
      <c r="P57" s="197">
        <f t="shared" si="6"/>
        <v>1218.17</v>
      </c>
      <c r="Q57" s="241">
        <v>3</v>
      </c>
      <c r="R57" s="198">
        <f t="shared" si="7"/>
        <v>241</v>
      </c>
      <c r="S57" s="198">
        <f t="shared" si="8"/>
        <v>420.22</v>
      </c>
    </row>
    <row r="58" spans="1:19" ht="19.5" customHeight="1">
      <c r="A58" s="189" t="s">
        <v>468</v>
      </c>
      <c r="B58" s="190" t="s">
        <v>180</v>
      </c>
      <c r="C58" s="201" t="s">
        <v>459</v>
      </c>
      <c r="D58" s="201" t="s">
        <v>459</v>
      </c>
      <c r="E58" s="191">
        <v>10925856</v>
      </c>
      <c r="F58" s="199">
        <v>993391</v>
      </c>
      <c r="G58" s="193" t="s">
        <v>460</v>
      </c>
      <c r="H58" s="191" t="s">
        <v>20</v>
      </c>
      <c r="I58" s="191" t="s">
        <v>21</v>
      </c>
      <c r="J58" s="191" t="s">
        <v>25</v>
      </c>
      <c r="K58" s="200">
        <v>3098266</v>
      </c>
      <c r="L58" s="195">
        <v>244</v>
      </c>
      <c r="M58" s="191" t="s">
        <v>42</v>
      </c>
      <c r="N58" s="196">
        <v>3320.24</v>
      </c>
      <c r="O58" s="196">
        <v>413.99</v>
      </c>
      <c r="P58" s="197">
        <f t="shared" si="6"/>
        <v>3734.2299999999996</v>
      </c>
      <c r="Q58" s="241">
        <v>3</v>
      </c>
      <c r="R58" s="198">
        <f t="shared" si="7"/>
        <v>244</v>
      </c>
      <c r="S58" s="198">
        <f t="shared" si="8"/>
        <v>413.99</v>
      </c>
    </row>
    <row r="59" spans="1:19" ht="19.5" customHeight="1">
      <c r="A59" s="189" t="s">
        <v>468</v>
      </c>
      <c r="B59" s="190" t="s">
        <v>180</v>
      </c>
      <c r="C59" s="201" t="s">
        <v>461</v>
      </c>
      <c r="D59" s="201" t="s">
        <v>461</v>
      </c>
      <c r="E59" s="191">
        <v>10925856</v>
      </c>
      <c r="F59" s="199">
        <v>792246</v>
      </c>
      <c r="G59" s="193" t="s">
        <v>462</v>
      </c>
      <c r="H59" s="191" t="s">
        <v>20</v>
      </c>
      <c r="I59" s="191" t="s">
        <v>46</v>
      </c>
      <c r="J59" s="191" t="s">
        <v>25</v>
      </c>
      <c r="K59" s="200">
        <v>3271836</v>
      </c>
      <c r="L59" s="195">
        <v>673</v>
      </c>
      <c r="M59" s="191" t="s">
        <v>42</v>
      </c>
      <c r="N59" s="196">
        <v>2211.16</v>
      </c>
      <c r="O59" s="196">
        <v>1149.52</v>
      </c>
      <c r="P59" s="197">
        <f t="shared" si="6"/>
        <v>3360.68</v>
      </c>
      <c r="Q59" s="241">
        <v>3</v>
      </c>
      <c r="R59" s="198">
        <f t="shared" si="7"/>
        <v>673</v>
      </c>
      <c r="S59" s="198">
        <f t="shared" si="8"/>
        <v>1149.52</v>
      </c>
    </row>
    <row r="60" spans="1:19" ht="19.5" customHeight="1">
      <c r="A60" s="189" t="s">
        <v>468</v>
      </c>
      <c r="B60" s="190" t="s">
        <v>180</v>
      </c>
      <c r="C60" s="201" t="s">
        <v>463</v>
      </c>
      <c r="D60" s="201" t="s">
        <v>463</v>
      </c>
      <c r="E60" s="191">
        <v>10925856</v>
      </c>
      <c r="F60" s="199">
        <v>911297</v>
      </c>
      <c r="G60" s="193" t="s">
        <v>464</v>
      </c>
      <c r="H60" s="191" t="s">
        <v>20</v>
      </c>
      <c r="I60" s="191" t="s">
        <v>27</v>
      </c>
      <c r="J60" s="191" t="s">
        <v>25</v>
      </c>
      <c r="K60" s="200">
        <v>72332514</v>
      </c>
      <c r="L60" s="195">
        <v>4</v>
      </c>
      <c r="M60" s="191" t="s">
        <v>42</v>
      </c>
      <c r="N60" s="196">
        <v>1222.82</v>
      </c>
      <c r="O60" s="196">
        <v>6.72</v>
      </c>
      <c r="P60" s="197">
        <f t="shared" si="6"/>
        <v>1229.54</v>
      </c>
      <c r="Q60" s="241">
        <v>3</v>
      </c>
      <c r="R60" s="198">
        <f t="shared" si="7"/>
        <v>4</v>
      </c>
      <c r="S60" s="198">
        <f t="shared" si="8"/>
        <v>6.72</v>
      </c>
    </row>
    <row r="61" spans="1:19" ht="19.5" customHeight="1">
      <c r="A61" s="189" t="s">
        <v>468</v>
      </c>
      <c r="B61" s="190" t="s">
        <v>180</v>
      </c>
      <c r="C61" s="201" t="s">
        <v>465</v>
      </c>
      <c r="D61" s="201" t="s">
        <v>465</v>
      </c>
      <c r="E61" s="191">
        <v>10925856</v>
      </c>
      <c r="F61" s="199">
        <v>998072</v>
      </c>
      <c r="G61" s="193" t="s">
        <v>466</v>
      </c>
      <c r="H61" s="191" t="s">
        <v>20</v>
      </c>
      <c r="I61" s="191" t="s">
        <v>27</v>
      </c>
      <c r="J61" s="191" t="s">
        <v>25</v>
      </c>
      <c r="K61" s="200">
        <v>4166435</v>
      </c>
      <c r="L61" s="195">
        <v>8486</v>
      </c>
      <c r="M61" s="191" t="s">
        <v>42</v>
      </c>
      <c r="N61" s="196">
        <v>20763.38</v>
      </c>
      <c r="O61" s="196">
        <v>14928.74</v>
      </c>
      <c r="P61" s="197">
        <f t="shared" si="6"/>
        <v>35692.12</v>
      </c>
      <c r="Q61" s="241">
        <v>3</v>
      </c>
      <c r="R61" s="198">
        <f t="shared" si="7"/>
        <v>8486</v>
      </c>
      <c r="S61" s="198">
        <f t="shared" si="8"/>
        <v>14928.74</v>
      </c>
    </row>
    <row r="62" spans="1:19" ht="19.5" customHeight="1">
      <c r="A62" s="202">
        <v>75018446</v>
      </c>
      <c r="B62" s="201" t="s">
        <v>487</v>
      </c>
      <c r="C62" s="201" t="s">
        <v>489</v>
      </c>
      <c r="D62" s="201" t="s">
        <v>489</v>
      </c>
      <c r="E62" s="191">
        <v>10927367</v>
      </c>
      <c r="F62" s="199">
        <v>927502</v>
      </c>
      <c r="G62" s="193" t="s">
        <v>488</v>
      </c>
      <c r="H62" s="191" t="s">
        <v>20</v>
      </c>
      <c r="I62" s="191" t="s">
        <v>21</v>
      </c>
      <c r="J62" s="191" t="s">
        <v>199</v>
      </c>
      <c r="K62" s="200">
        <v>37109771</v>
      </c>
      <c r="L62" s="195">
        <v>123737</v>
      </c>
      <c r="M62" s="191" t="s">
        <v>42</v>
      </c>
      <c r="N62" s="196">
        <v>213514.09</v>
      </c>
      <c r="O62" s="196">
        <v>214110.58</v>
      </c>
      <c r="P62" s="197">
        <f t="shared" si="6"/>
        <v>427624.67</v>
      </c>
      <c r="Q62" s="241">
        <v>3</v>
      </c>
      <c r="R62" s="198">
        <f t="shared" si="7"/>
        <v>123737</v>
      </c>
      <c r="S62" s="198">
        <f t="shared" si="8"/>
        <v>214110.58</v>
      </c>
    </row>
    <row r="63" spans="1:19" ht="19.5" customHeight="1">
      <c r="A63" s="202">
        <v>75018527</v>
      </c>
      <c r="B63" s="201" t="s">
        <v>486</v>
      </c>
      <c r="C63" s="201" t="s">
        <v>490</v>
      </c>
      <c r="D63" s="201" t="s">
        <v>490</v>
      </c>
      <c r="E63" s="191">
        <v>10796801</v>
      </c>
      <c r="F63" s="199">
        <v>608787</v>
      </c>
      <c r="G63" s="193" t="s">
        <v>491</v>
      </c>
      <c r="H63" s="191" t="s">
        <v>20</v>
      </c>
      <c r="I63" s="191" t="s">
        <v>27</v>
      </c>
      <c r="J63" s="191" t="s">
        <v>33</v>
      </c>
      <c r="K63" s="200">
        <v>46553283</v>
      </c>
      <c r="L63" s="195">
        <v>490</v>
      </c>
      <c r="M63" s="191" t="s">
        <v>42</v>
      </c>
      <c r="N63" s="196">
        <v>1999.28</v>
      </c>
      <c r="O63" s="196">
        <v>838.89</v>
      </c>
      <c r="P63" s="197">
        <f t="shared" si="6"/>
        <v>2838.17</v>
      </c>
      <c r="Q63" s="241">
        <v>3</v>
      </c>
      <c r="R63" s="198">
        <f t="shared" si="7"/>
        <v>490</v>
      </c>
      <c r="S63" s="198">
        <f t="shared" si="8"/>
        <v>838.89</v>
      </c>
    </row>
    <row r="64" spans="1:19" ht="19.5" customHeight="1">
      <c r="A64" s="202">
        <v>75018527</v>
      </c>
      <c r="B64" s="201" t="s">
        <v>486</v>
      </c>
      <c r="C64" s="201" t="s">
        <v>486</v>
      </c>
      <c r="D64" s="201" t="s">
        <v>486</v>
      </c>
      <c r="E64" s="191">
        <v>10796801</v>
      </c>
      <c r="F64" s="199">
        <v>608729</v>
      </c>
      <c r="G64" s="193" t="s">
        <v>492</v>
      </c>
      <c r="H64" s="191" t="s">
        <v>20</v>
      </c>
      <c r="I64" s="191" t="s">
        <v>493</v>
      </c>
      <c r="J64" s="191" t="s">
        <v>419</v>
      </c>
      <c r="K64" s="200">
        <v>37109939</v>
      </c>
      <c r="L64" s="195">
        <v>102231</v>
      </c>
      <c r="M64" s="191" t="s">
        <v>42</v>
      </c>
      <c r="N64" s="196">
        <v>124791.39</v>
      </c>
      <c r="O64" s="196">
        <v>135853.57</v>
      </c>
      <c r="P64" s="197">
        <f t="shared" si="6"/>
        <v>260644.96000000002</v>
      </c>
      <c r="Q64" s="241">
        <v>3</v>
      </c>
      <c r="R64" s="198">
        <f t="shared" si="7"/>
        <v>102231</v>
      </c>
      <c r="S64" s="198">
        <f t="shared" si="8"/>
        <v>135853.57</v>
      </c>
    </row>
    <row r="65" spans="1:19" ht="19.5" customHeight="1">
      <c r="A65" s="202">
        <v>75018527</v>
      </c>
      <c r="B65" s="201" t="s">
        <v>486</v>
      </c>
      <c r="C65" s="201" t="s">
        <v>494</v>
      </c>
      <c r="D65" s="201" t="s">
        <v>494</v>
      </c>
      <c r="E65" s="191">
        <v>10796801</v>
      </c>
      <c r="F65" s="199">
        <v>510595</v>
      </c>
      <c r="G65" s="193" t="s">
        <v>495</v>
      </c>
      <c r="H65" s="191" t="s">
        <v>20</v>
      </c>
      <c r="I65" s="191" t="s">
        <v>27</v>
      </c>
      <c r="J65" s="191" t="s">
        <v>313</v>
      </c>
      <c r="K65" s="200">
        <v>44468632</v>
      </c>
      <c r="L65" s="195">
        <v>9680</v>
      </c>
      <c r="M65" s="191" t="s">
        <v>42</v>
      </c>
      <c r="N65" s="196">
        <v>23921.66</v>
      </c>
      <c r="O65" s="196">
        <v>16602.15</v>
      </c>
      <c r="P65" s="197">
        <f t="shared" si="6"/>
        <v>40523.81</v>
      </c>
      <c r="Q65" s="241">
        <v>3</v>
      </c>
      <c r="R65" s="198">
        <f t="shared" si="7"/>
        <v>9680</v>
      </c>
      <c r="S65" s="198">
        <f t="shared" si="8"/>
        <v>16602.15</v>
      </c>
    </row>
    <row r="66" spans="1:19" ht="19.5" customHeight="1">
      <c r="A66" s="202">
        <v>75018527</v>
      </c>
      <c r="B66" s="201" t="s">
        <v>486</v>
      </c>
      <c r="C66" s="201" t="s">
        <v>496</v>
      </c>
      <c r="D66" s="201" t="s">
        <v>496</v>
      </c>
      <c r="E66" s="191">
        <v>10796801</v>
      </c>
      <c r="F66" s="199">
        <v>608739</v>
      </c>
      <c r="G66" s="193" t="s">
        <v>497</v>
      </c>
      <c r="H66" s="191" t="s">
        <v>20</v>
      </c>
      <c r="I66" s="191" t="s">
        <v>21</v>
      </c>
      <c r="J66" s="191" t="s">
        <v>419</v>
      </c>
      <c r="K66" s="200">
        <v>37109934</v>
      </c>
      <c r="L66" s="195">
        <v>29310</v>
      </c>
      <c r="M66" s="191" t="s">
        <v>42</v>
      </c>
      <c r="N66" s="196">
        <v>77808.29</v>
      </c>
      <c r="O66" s="196">
        <v>54559.81</v>
      </c>
      <c r="P66" s="197">
        <f>O66+N66</f>
        <v>132368.09999999998</v>
      </c>
      <c r="Q66" s="241">
        <v>3</v>
      </c>
      <c r="R66" s="198">
        <f>L66*1</f>
        <v>29310</v>
      </c>
      <c r="S66" s="198">
        <f>O66*1</f>
        <v>54559.81</v>
      </c>
    </row>
    <row r="67" spans="1:19" ht="21.75" customHeight="1">
      <c r="A67" s="259">
        <v>47471581</v>
      </c>
      <c r="B67" s="225" t="s">
        <v>498</v>
      </c>
      <c r="C67" s="225" t="s">
        <v>498</v>
      </c>
      <c r="D67" s="225" t="s">
        <v>498</v>
      </c>
      <c r="E67" s="226">
        <v>10920900</v>
      </c>
      <c r="F67" s="227">
        <v>684773</v>
      </c>
      <c r="G67" s="228" t="s">
        <v>499</v>
      </c>
      <c r="H67" s="226" t="s">
        <v>20</v>
      </c>
      <c r="I67" s="226" t="s">
        <v>27</v>
      </c>
      <c r="J67" s="226" t="s">
        <v>33</v>
      </c>
      <c r="K67" s="229">
        <v>4746001</v>
      </c>
      <c r="L67" s="230">
        <v>20484</v>
      </c>
      <c r="M67" s="226" t="s">
        <v>42</v>
      </c>
      <c r="N67" s="231">
        <v>48170.65</v>
      </c>
      <c r="O67" s="231">
        <v>36100.49</v>
      </c>
      <c r="P67" s="232">
        <f>O67+N67</f>
        <v>84271.14</v>
      </c>
      <c r="Q67" s="258">
        <v>3</v>
      </c>
      <c r="R67" s="233">
        <f>L67*1</f>
        <v>20484</v>
      </c>
      <c r="S67" s="233">
        <f>O67*1</f>
        <v>36100.49</v>
      </c>
    </row>
    <row r="68" spans="1:19" ht="21.75" customHeight="1">
      <c r="A68" s="277" t="s">
        <v>468</v>
      </c>
      <c r="B68" s="271" t="s">
        <v>180</v>
      </c>
      <c r="C68" s="283" t="s">
        <v>531</v>
      </c>
      <c r="D68" s="283" t="s">
        <v>531</v>
      </c>
      <c r="E68" s="271">
        <v>10925856</v>
      </c>
      <c r="F68" s="199">
        <v>930899</v>
      </c>
      <c r="G68" s="278" t="s">
        <v>532</v>
      </c>
      <c r="H68" s="279" t="s">
        <v>20</v>
      </c>
      <c r="I68" s="279" t="s">
        <v>46</v>
      </c>
      <c r="J68" s="271" t="s">
        <v>23</v>
      </c>
      <c r="K68" s="200">
        <v>1557600</v>
      </c>
      <c r="L68" s="272">
        <v>1241</v>
      </c>
      <c r="M68" s="271" t="s">
        <v>42</v>
      </c>
      <c r="N68" s="273">
        <v>3653.38</v>
      </c>
      <c r="O68" s="273">
        <v>2223.02</v>
      </c>
      <c r="P68" s="274">
        <f>O68+N68</f>
        <v>5876.4</v>
      </c>
      <c r="Q68" s="280">
        <v>3</v>
      </c>
      <c r="R68" s="276">
        <f>L68*1</f>
        <v>1241</v>
      </c>
      <c r="S68" s="276">
        <f>O68*1</f>
        <v>2223.02</v>
      </c>
    </row>
    <row r="69" spans="1:19" ht="21.75" customHeight="1">
      <c r="A69" s="277" t="s">
        <v>468</v>
      </c>
      <c r="B69" s="271" t="s">
        <v>180</v>
      </c>
      <c r="C69" s="283" t="s">
        <v>530</v>
      </c>
      <c r="D69" s="283" t="s">
        <v>530</v>
      </c>
      <c r="E69" s="271">
        <v>10925856</v>
      </c>
      <c r="F69" s="199">
        <v>901556</v>
      </c>
      <c r="G69" s="278" t="s">
        <v>533</v>
      </c>
      <c r="H69" s="279" t="s">
        <v>20</v>
      </c>
      <c r="I69" s="279" t="s">
        <v>27</v>
      </c>
      <c r="J69" s="271" t="s">
        <v>23</v>
      </c>
      <c r="K69" s="200">
        <v>5569729</v>
      </c>
      <c r="L69" s="272">
        <v>10686</v>
      </c>
      <c r="M69" s="271" t="s">
        <v>42</v>
      </c>
      <c r="N69" s="273">
        <v>25352.39</v>
      </c>
      <c r="O69" s="273">
        <v>18924.14</v>
      </c>
      <c r="P69" s="274">
        <f>O69+N69</f>
        <v>44276.53</v>
      </c>
      <c r="Q69" s="280">
        <v>3</v>
      </c>
      <c r="R69" s="276">
        <f>L69*1</f>
        <v>10686</v>
      </c>
      <c r="S69" s="276">
        <f>O69*1</f>
        <v>18924.14</v>
      </c>
    </row>
    <row r="70" spans="1:19" s="203" customFormat="1" ht="19.5" customHeight="1" thickBot="1">
      <c r="A70" s="260" t="s">
        <v>175</v>
      </c>
      <c r="B70" s="261"/>
      <c r="C70" s="261"/>
      <c r="D70" s="261"/>
      <c r="E70" s="262"/>
      <c r="F70" s="263"/>
      <c r="G70" s="264"/>
      <c r="H70" s="265"/>
      <c r="I70" s="265"/>
      <c r="J70" s="265"/>
      <c r="K70" s="263"/>
      <c r="L70" s="266">
        <f>SUM(L4:L69)</f>
        <v>1836843</v>
      </c>
      <c r="M70" s="262"/>
      <c r="N70" s="266">
        <f>SUM(N4:N69)</f>
        <v>3201811.809999999</v>
      </c>
      <c r="O70" s="266">
        <f>SUM(O4:O69)</f>
        <v>3019593.2200000016</v>
      </c>
      <c r="P70" s="266">
        <f>SUM(P4:P69)</f>
        <v>6221405.029999998</v>
      </c>
      <c r="Q70" s="262"/>
      <c r="R70" s="266">
        <f>SUM(R4:R69)</f>
        <v>1836843</v>
      </c>
      <c r="S70" s="266">
        <f>SUM(S4:S69)</f>
        <v>3019593.2200000016</v>
      </c>
    </row>
    <row r="71" spans="1:19" ht="19.5" customHeight="1">
      <c r="A71" s="204"/>
      <c r="B71" s="205"/>
      <c r="C71" s="205"/>
      <c r="D71" s="205"/>
      <c r="E71" s="206"/>
      <c r="F71" s="222"/>
      <c r="G71" s="223"/>
      <c r="H71" s="224"/>
      <c r="I71" s="224"/>
      <c r="J71" s="224"/>
      <c r="K71" s="222"/>
      <c r="L71" s="270"/>
      <c r="M71" s="206"/>
      <c r="N71" s="267"/>
      <c r="O71" s="267"/>
      <c r="P71" s="268"/>
      <c r="Q71" s="206"/>
      <c r="R71" s="269"/>
      <c r="S71" s="269"/>
    </row>
    <row r="72" spans="1:18" ht="14.25" customHeight="1">
      <c r="A72" s="173" t="s">
        <v>500</v>
      </c>
      <c r="D72" s="236" t="s">
        <v>504</v>
      </c>
      <c r="E72" s="237"/>
      <c r="F72" s="234" t="s">
        <v>505</v>
      </c>
      <c r="G72" s="235"/>
      <c r="H72" s="234" t="s">
        <v>506</v>
      </c>
      <c r="I72" s="255"/>
      <c r="J72" s="255"/>
      <c r="K72" s="255"/>
      <c r="N72" s="284"/>
      <c r="Q72" s="173" t="s">
        <v>503</v>
      </c>
      <c r="R72" s="269">
        <v>1669845</v>
      </c>
    </row>
    <row r="73" spans="1:11" ht="19.5" customHeight="1">
      <c r="A73" s="207"/>
      <c r="D73" s="236" t="s">
        <v>503</v>
      </c>
      <c r="E73" s="237"/>
      <c r="F73" s="238"/>
      <c r="G73" s="237"/>
      <c r="H73" s="238"/>
      <c r="I73" s="257"/>
      <c r="J73" s="257"/>
      <c r="K73" s="256"/>
    </row>
  </sheetData>
  <sheetProtection/>
  <mergeCells count="3">
    <mergeCell ref="R2:S2"/>
    <mergeCell ref="A1:B1"/>
    <mergeCell ref="M2:M3"/>
  </mergeCells>
  <printOptions/>
  <pageMargins left="0" right="0" top="0" bottom="0" header="0.5118110236220472" footer="0.5118110236220472"/>
  <pageSetup fitToHeight="1" fitToWidth="1" horizontalDpi="600" verticalDpi="600" orientation="landscape" paperSize="8" scale="52" r:id="rId1"/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U107"/>
  <sheetViews>
    <sheetView zoomScale="75" zoomScaleNormal="75" zoomScalePageLayoutView="0" workbookViewId="0" topLeftCell="E70">
      <selection activeCell="M50" sqref="M50"/>
    </sheetView>
  </sheetViews>
  <sheetFormatPr defaultColWidth="9.140625" defaultRowHeight="12.75"/>
  <cols>
    <col min="1" max="1" width="18.421875" style="0" customWidth="1"/>
    <col min="2" max="2" width="38.57421875" style="0" customWidth="1"/>
    <col min="3" max="3" width="34.57421875" style="0" customWidth="1"/>
    <col min="4" max="4" width="11.140625" style="79" customWidth="1"/>
    <col min="5" max="5" width="15.28125" style="79" customWidth="1"/>
    <col min="6" max="6" width="21.421875" style="79" customWidth="1"/>
    <col min="7" max="7" width="9.00390625" style="79" customWidth="1"/>
    <col min="8" max="8" width="7.28125" style="79" customWidth="1"/>
    <col min="9" max="9" width="8.8515625" style="79" customWidth="1"/>
    <col min="10" max="10" width="11.140625" style="79" customWidth="1"/>
    <col min="11" max="11" width="6.57421875" style="0" customWidth="1"/>
    <col min="12" max="12" width="10.7109375" style="79" customWidth="1"/>
    <col min="13" max="13" width="7.421875" style="79" customWidth="1"/>
    <col min="14" max="14" width="11.7109375" style="94" customWidth="1"/>
    <col min="15" max="15" width="13.00390625" style="94" customWidth="1"/>
    <col min="16" max="16" width="13.28125" style="94" customWidth="1"/>
    <col min="17" max="17" width="9.7109375" style="0" customWidth="1"/>
    <col min="18" max="18" width="5.421875" style="0" customWidth="1"/>
    <col min="19" max="20" width="11.421875" style="94" customWidth="1"/>
    <col min="21" max="21" width="10.140625" style="0" bestFit="1" customWidth="1"/>
    <col min="22" max="22" width="12.7109375" style="0" customWidth="1"/>
    <col min="23" max="23" width="12.421875" style="0" customWidth="1"/>
  </cols>
  <sheetData>
    <row r="1" spans="1:21" ht="18" customHeight="1">
      <c r="A1" s="62" t="s">
        <v>179</v>
      </c>
      <c r="B1" s="35"/>
      <c r="C1" s="36"/>
      <c r="D1" s="74"/>
      <c r="E1" s="74"/>
      <c r="F1" s="74"/>
      <c r="G1" s="74"/>
      <c r="H1" s="74"/>
      <c r="I1" s="74"/>
      <c r="J1" s="74"/>
      <c r="K1" s="37"/>
      <c r="L1" s="74"/>
      <c r="M1" s="74"/>
      <c r="N1" s="88"/>
      <c r="O1" s="88"/>
      <c r="P1" s="88"/>
      <c r="Q1" s="37"/>
      <c r="R1" s="37"/>
      <c r="S1" s="88"/>
      <c r="T1" s="88"/>
      <c r="U1" s="38"/>
    </row>
    <row r="2" spans="1:21" ht="35.25" customHeight="1">
      <c r="A2" s="63" t="s">
        <v>11</v>
      </c>
      <c r="B2" s="63" t="s">
        <v>39</v>
      </c>
      <c r="C2" s="64" t="s">
        <v>6</v>
      </c>
      <c r="D2" s="63" t="s">
        <v>10</v>
      </c>
      <c r="E2" s="65" t="s">
        <v>9</v>
      </c>
      <c r="F2" s="65" t="s">
        <v>177</v>
      </c>
      <c r="G2" s="65" t="s">
        <v>7</v>
      </c>
      <c r="H2" s="65" t="s">
        <v>16</v>
      </c>
      <c r="I2" s="65" t="s">
        <v>17</v>
      </c>
      <c r="J2" s="66" t="s">
        <v>5</v>
      </c>
      <c r="K2" s="67" t="s">
        <v>3</v>
      </c>
      <c r="L2" s="100"/>
      <c r="M2" s="100"/>
      <c r="N2" s="67" t="s">
        <v>8</v>
      </c>
      <c r="O2" s="29"/>
      <c r="P2" s="29"/>
      <c r="Q2" s="101" t="s">
        <v>315</v>
      </c>
      <c r="R2" s="345" t="s">
        <v>523</v>
      </c>
      <c r="S2" s="346"/>
      <c r="T2" s="346"/>
      <c r="U2" s="38"/>
    </row>
    <row r="3" spans="1:21" ht="40.5" customHeight="1">
      <c r="A3" s="65"/>
      <c r="B3" s="65"/>
      <c r="C3" s="29"/>
      <c r="D3" s="68"/>
      <c r="E3" s="68"/>
      <c r="F3" s="68"/>
      <c r="G3" s="68"/>
      <c r="H3" s="68"/>
      <c r="I3" s="68"/>
      <c r="J3" s="81"/>
      <c r="K3" s="69" t="s">
        <v>281</v>
      </c>
      <c r="L3" s="69" t="s">
        <v>0</v>
      </c>
      <c r="M3" s="70" t="s">
        <v>282</v>
      </c>
      <c r="N3" s="89" t="s">
        <v>12</v>
      </c>
      <c r="O3" s="71" t="s">
        <v>1</v>
      </c>
      <c r="P3" s="71" t="s">
        <v>2</v>
      </c>
      <c r="Q3" s="68"/>
      <c r="R3" s="69" t="s">
        <v>281</v>
      </c>
      <c r="S3" s="69" t="s">
        <v>0</v>
      </c>
      <c r="T3" s="69" t="s">
        <v>13</v>
      </c>
      <c r="U3" s="38"/>
    </row>
    <row r="4" spans="1:20" s="41" customFormat="1" ht="18" customHeight="1">
      <c r="A4" s="54" t="s">
        <v>40</v>
      </c>
      <c r="B4" s="54" t="s">
        <v>45</v>
      </c>
      <c r="C4" s="54" t="s">
        <v>45</v>
      </c>
      <c r="D4" s="68">
        <v>10858005</v>
      </c>
      <c r="E4" s="30">
        <v>840228</v>
      </c>
      <c r="F4" s="31" t="s">
        <v>47</v>
      </c>
      <c r="G4" s="68" t="s">
        <v>20</v>
      </c>
      <c r="H4" s="68" t="s">
        <v>46</v>
      </c>
      <c r="I4" s="68" t="s">
        <v>25</v>
      </c>
      <c r="J4" s="32">
        <v>4118703</v>
      </c>
      <c r="K4" s="29"/>
      <c r="L4" s="82">
        <v>101</v>
      </c>
      <c r="M4" s="50" t="s">
        <v>42</v>
      </c>
      <c r="N4" s="90">
        <v>573.26</v>
      </c>
      <c r="O4" s="90">
        <v>163.83</v>
      </c>
      <c r="P4" s="53">
        <f>O4+N4</f>
        <v>737.09</v>
      </c>
      <c r="Q4" s="135">
        <v>40908</v>
      </c>
      <c r="R4" s="40"/>
      <c r="S4" s="96">
        <f>L4*1</f>
        <v>101</v>
      </c>
      <c r="T4" s="96">
        <f>O4*1</f>
        <v>163.83</v>
      </c>
    </row>
    <row r="5" spans="1:20" s="41" customFormat="1" ht="18" customHeight="1">
      <c r="A5" s="54" t="s">
        <v>40</v>
      </c>
      <c r="B5" s="54" t="s">
        <v>48</v>
      </c>
      <c r="C5" s="54" t="s">
        <v>48</v>
      </c>
      <c r="D5" s="68">
        <v>10858005</v>
      </c>
      <c r="E5" s="33">
        <v>509645</v>
      </c>
      <c r="F5" s="33">
        <v>8.59182400700569E+17</v>
      </c>
      <c r="G5" s="68" t="s">
        <v>20</v>
      </c>
      <c r="H5" s="68" t="s">
        <v>46</v>
      </c>
      <c r="I5" s="68" t="s">
        <v>25</v>
      </c>
      <c r="J5" s="34">
        <v>3342729</v>
      </c>
      <c r="K5" s="29"/>
      <c r="L5" s="82">
        <v>726</v>
      </c>
      <c r="M5" s="50" t="s">
        <v>42</v>
      </c>
      <c r="N5" s="90">
        <v>2338.51</v>
      </c>
      <c r="O5" s="90">
        <v>1177.58</v>
      </c>
      <c r="P5" s="53">
        <f>O5+N5</f>
        <v>3516.09</v>
      </c>
      <c r="Q5" s="135">
        <v>40908</v>
      </c>
      <c r="R5" s="40"/>
      <c r="S5" s="96">
        <f aca="true" t="shared" si="0" ref="S5:S41">L5*1</f>
        <v>726</v>
      </c>
      <c r="T5" s="96">
        <f aca="true" t="shared" si="1" ref="T5:T41">O5*1</f>
        <v>1177.58</v>
      </c>
    </row>
    <row r="6" spans="1:20" s="41" customFormat="1" ht="18" customHeight="1">
      <c r="A6" s="54" t="s">
        <v>40</v>
      </c>
      <c r="B6" s="54" t="s">
        <v>49</v>
      </c>
      <c r="C6" s="54" t="s">
        <v>49</v>
      </c>
      <c r="D6" s="68">
        <v>10858005</v>
      </c>
      <c r="E6" s="30">
        <v>796091</v>
      </c>
      <c r="F6" s="31" t="s">
        <v>51</v>
      </c>
      <c r="G6" s="68" t="s">
        <v>20</v>
      </c>
      <c r="H6" s="68" t="s">
        <v>27</v>
      </c>
      <c r="I6" s="68" t="s">
        <v>50</v>
      </c>
      <c r="J6" s="32">
        <v>74991601</v>
      </c>
      <c r="K6" s="29"/>
      <c r="L6" s="82">
        <v>24079</v>
      </c>
      <c r="M6" s="50" t="s">
        <v>42</v>
      </c>
      <c r="N6" s="90">
        <v>63560.8</v>
      </c>
      <c r="O6" s="90">
        <v>39056.15</v>
      </c>
      <c r="P6" s="53">
        <f aca="true" t="shared" si="2" ref="P6:P41">O6+N6</f>
        <v>102616.95000000001</v>
      </c>
      <c r="Q6" s="135">
        <v>40908</v>
      </c>
      <c r="R6" s="40"/>
      <c r="S6" s="96">
        <f t="shared" si="0"/>
        <v>24079</v>
      </c>
      <c r="T6" s="96">
        <f t="shared" si="1"/>
        <v>39056.15</v>
      </c>
    </row>
    <row r="7" spans="1:20" s="41" customFormat="1" ht="18" customHeight="1">
      <c r="A7" s="54" t="s">
        <v>40</v>
      </c>
      <c r="B7" s="54" t="s">
        <v>52</v>
      </c>
      <c r="C7" s="54" t="s">
        <v>52</v>
      </c>
      <c r="D7" s="68">
        <v>10858005</v>
      </c>
      <c r="E7" s="33">
        <v>1129979</v>
      </c>
      <c r="F7" s="31" t="s">
        <v>53</v>
      </c>
      <c r="G7" s="68" t="s">
        <v>20</v>
      </c>
      <c r="H7" s="68" t="s">
        <v>21</v>
      </c>
      <c r="I7" s="68" t="s">
        <v>54</v>
      </c>
      <c r="J7" s="34">
        <v>62002860</v>
      </c>
      <c r="K7" s="29"/>
      <c r="L7" s="82">
        <v>1758</v>
      </c>
      <c r="M7" s="50" t="s">
        <v>42</v>
      </c>
      <c r="N7" s="90">
        <v>2962.88</v>
      </c>
      <c r="O7" s="90">
        <v>2417</v>
      </c>
      <c r="P7" s="53">
        <f t="shared" si="2"/>
        <v>5379.88</v>
      </c>
      <c r="Q7" s="135">
        <v>40908</v>
      </c>
      <c r="R7" s="40"/>
      <c r="S7" s="96">
        <f t="shared" si="0"/>
        <v>1758</v>
      </c>
      <c r="T7" s="96">
        <f t="shared" si="1"/>
        <v>2417</v>
      </c>
    </row>
    <row r="8" spans="1:20" s="41" customFormat="1" ht="18" customHeight="1">
      <c r="A8" s="54" t="s">
        <v>40</v>
      </c>
      <c r="B8" s="54" t="s">
        <v>55</v>
      </c>
      <c r="C8" s="54" t="s">
        <v>55</v>
      </c>
      <c r="D8" s="68">
        <v>10858005</v>
      </c>
      <c r="E8" s="30">
        <v>816435</v>
      </c>
      <c r="F8" s="31" t="s">
        <v>56</v>
      </c>
      <c r="G8" s="68" t="s">
        <v>20</v>
      </c>
      <c r="H8" s="68" t="s">
        <v>27</v>
      </c>
      <c r="I8" s="68" t="s">
        <v>33</v>
      </c>
      <c r="J8" s="34">
        <v>71952749</v>
      </c>
      <c r="K8" s="29"/>
      <c r="L8" s="82">
        <v>1423</v>
      </c>
      <c r="M8" s="50" t="s">
        <v>42</v>
      </c>
      <c r="N8" s="90">
        <v>4250.45</v>
      </c>
      <c r="O8" s="90">
        <v>2308.1</v>
      </c>
      <c r="P8" s="53">
        <f t="shared" si="2"/>
        <v>6558.549999999999</v>
      </c>
      <c r="Q8" s="135">
        <v>40908</v>
      </c>
      <c r="R8" s="40"/>
      <c r="S8" s="96">
        <f t="shared" si="0"/>
        <v>1423</v>
      </c>
      <c r="T8" s="96">
        <f t="shared" si="1"/>
        <v>2308.1</v>
      </c>
    </row>
    <row r="9" spans="1:20" s="41" customFormat="1" ht="18" customHeight="1">
      <c r="A9" s="54" t="s">
        <v>40</v>
      </c>
      <c r="B9" s="54" t="s">
        <v>154</v>
      </c>
      <c r="C9" s="54" t="s">
        <v>154</v>
      </c>
      <c r="D9" s="68">
        <v>10858005</v>
      </c>
      <c r="E9" s="33">
        <v>3547214</v>
      </c>
      <c r="F9" s="31" t="s">
        <v>57</v>
      </c>
      <c r="G9" s="68" t="s">
        <v>20</v>
      </c>
      <c r="H9" s="68" t="s">
        <v>27</v>
      </c>
      <c r="I9" s="68" t="s">
        <v>33</v>
      </c>
      <c r="J9" s="34">
        <v>72367426</v>
      </c>
      <c r="K9" s="29"/>
      <c r="L9" s="82">
        <v>1449</v>
      </c>
      <c r="M9" s="50" t="s">
        <v>42</v>
      </c>
      <c r="N9" s="90">
        <v>4432.55</v>
      </c>
      <c r="O9" s="90">
        <v>2437.62</v>
      </c>
      <c r="P9" s="53">
        <f>O9+N9</f>
        <v>6870.17</v>
      </c>
      <c r="Q9" s="135">
        <v>40908</v>
      </c>
      <c r="R9" s="40"/>
      <c r="S9" s="96">
        <f t="shared" si="0"/>
        <v>1449</v>
      </c>
      <c r="T9" s="96">
        <f t="shared" si="1"/>
        <v>2437.62</v>
      </c>
    </row>
    <row r="10" spans="1:20" s="41" customFormat="1" ht="18" customHeight="1">
      <c r="A10" s="54" t="s">
        <v>40</v>
      </c>
      <c r="B10" s="54" t="s">
        <v>58</v>
      </c>
      <c r="C10" s="54" t="s">
        <v>58</v>
      </c>
      <c r="D10" s="68">
        <v>10858005</v>
      </c>
      <c r="E10" s="30">
        <v>586704</v>
      </c>
      <c r="F10" s="31" t="s">
        <v>59</v>
      </c>
      <c r="G10" s="68" t="s">
        <v>20</v>
      </c>
      <c r="H10" s="68" t="s">
        <v>27</v>
      </c>
      <c r="I10" s="68" t="s">
        <v>29</v>
      </c>
      <c r="J10" s="34">
        <v>44467729</v>
      </c>
      <c r="K10" s="29"/>
      <c r="L10" s="82">
        <v>1601</v>
      </c>
      <c r="M10" s="50" t="s">
        <v>42</v>
      </c>
      <c r="N10" s="90">
        <v>4197.04</v>
      </c>
      <c r="O10" s="90">
        <v>2596.83</v>
      </c>
      <c r="P10" s="53">
        <f>O10+N10</f>
        <v>6793.87</v>
      </c>
      <c r="Q10" s="135">
        <v>40908</v>
      </c>
      <c r="R10" s="40"/>
      <c r="S10" s="96">
        <f t="shared" si="0"/>
        <v>1601</v>
      </c>
      <c r="T10" s="96">
        <f t="shared" si="1"/>
        <v>2596.83</v>
      </c>
    </row>
    <row r="11" spans="1:20" s="41" customFormat="1" ht="18" customHeight="1">
      <c r="A11" s="54" t="s">
        <v>40</v>
      </c>
      <c r="B11" s="54" t="s">
        <v>60</v>
      </c>
      <c r="C11" s="54" t="s">
        <v>60</v>
      </c>
      <c r="D11" s="68">
        <v>10858005</v>
      </c>
      <c r="E11" s="33">
        <v>609102</v>
      </c>
      <c r="F11" s="31" t="s">
        <v>61</v>
      </c>
      <c r="G11" s="68" t="s">
        <v>20</v>
      </c>
      <c r="H11" s="68" t="s">
        <v>21</v>
      </c>
      <c r="I11" s="68" t="s">
        <v>22</v>
      </c>
      <c r="J11" s="34">
        <v>46466269</v>
      </c>
      <c r="K11" s="29"/>
      <c r="L11" s="82">
        <v>33465</v>
      </c>
      <c r="M11" s="50" t="s">
        <v>42</v>
      </c>
      <c r="N11" s="90">
        <v>51040.3</v>
      </c>
      <c r="O11" s="90">
        <v>51817.6</v>
      </c>
      <c r="P11" s="53">
        <f t="shared" si="2"/>
        <v>102857.9</v>
      </c>
      <c r="Q11" s="135">
        <v>40908</v>
      </c>
      <c r="R11" s="40"/>
      <c r="S11" s="96">
        <f t="shared" si="0"/>
        <v>33465</v>
      </c>
      <c r="T11" s="96">
        <f t="shared" si="1"/>
        <v>51817.6</v>
      </c>
    </row>
    <row r="12" spans="1:20" s="41" customFormat="1" ht="18" customHeight="1">
      <c r="A12" s="54" t="s">
        <v>40</v>
      </c>
      <c r="B12" s="54" t="s">
        <v>62</v>
      </c>
      <c r="C12" s="54" t="s">
        <v>62</v>
      </c>
      <c r="D12" s="68">
        <v>10858005</v>
      </c>
      <c r="E12" s="30">
        <v>719229</v>
      </c>
      <c r="F12" s="31" t="s">
        <v>63</v>
      </c>
      <c r="G12" s="68" t="s">
        <v>20</v>
      </c>
      <c r="H12" s="68" t="s">
        <v>27</v>
      </c>
      <c r="I12" s="68" t="s">
        <v>64</v>
      </c>
      <c r="J12" s="34">
        <v>1797143</v>
      </c>
      <c r="K12" s="29"/>
      <c r="L12" s="82">
        <v>11449</v>
      </c>
      <c r="M12" s="50" t="s">
        <v>42</v>
      </c>
      <c r="N12" s="90">
        <v>28539.02</v>
      </c>
      <c r="O12" s="90">
        <v>18570.28</v>
      </c>
      <c r="P12" s="53">
        <f t="shared" si="2"/>
        <v>47109.3</v>
      </c>
      <c r="Q12" s="135">
        <v>40908</v>
      </c>
      <c r="R12" s="40"/>
      <c r="S12" s="96">
        <f t="shared" si="0"/>
        <v>11449</v>
      </c>
      <c r="T12" s="96">
        <f t="shared" si="1"/>
        <v>18570.28</v>
      </c>
    </row>
    <row r="13" spans="1:20" s="41" customFormat="1" ht="18" customHeight="1">
      <c r="A13" s="54" t="s">
        <v>40</v>
      </c>
      <c r="B13" s="54" t="s">
        <v>65</v>
      </c>
      <c r="C13" s="54" t="s">
        <v>65</v>
      </c>
      <c r="D13" s="68">
        <v>10858005</v>
      </c>
      <c r="E13" s="33">
        <v>609124</v>
      </c>
      <c r="F13" s="31" t="s">
        <v>66</v>
      </c>
      <c r="G13" s="68" t="s">
        <v>20</v>
      </c>
      <c r="H13" s="68" t="s">
        <v>46</v>
      </c>
      <c r="I13" s="68" t="s">
        <v>25</v>
      </c>
      <c r="J13" s="34">
        <v>71935867</v>
      </c>
      <c r="K13" s="29"/>
      <c r="L13" s="82">
        <v>1077</v>
      </c>
      <c r="M13" s="50" t="s">
        <v>42</v>
      </c>
      <c r="N13" s="90">
        <v>3329.9</v>
      </c>
      <c r="O13" s="90">
        <v>1746.9</v>
      </c>
      <c r="P13" s="53">
        <f t="shared" si="2"/>
        <v>5076.8</v>
      </c>
      <c r="Q13" s="135">
        <v>40908</v>
      </c>
      <c r="R13" s="40"/>
      <c r="S13" s="96">
        <f t="shared" si="0"/>
        <v>1077</v>
      </c>
      <c r="T13" s="96">
        <f t="shared" si="1"/>
        <v>1746.9</v>
      </c>
    </row>
    <row r="14" spans="1:20" s="41" customFormat="1" ht="18" customHeight="1">
      <c r="A14" s="54" t="s">
        <v>40</v>
      </c>
      <c r="B14" s="54" t="s">
        <v>67</v>
      </c>
      <c r="C14" s="54" t="s">
        <v>67</v>
      </c>
      <c r="D14" s="68">
        <v>10858005</v>
      </c>
      <c r="E14" s="30">
        <v>509649</v>
      </c>
      <c r="F14" s="31" t="s">
        <v>68</v>
      </c>
      <c r="G14" s="68" t="s">
        <v>20</v>
      </c>
      <c r="H14" s="68" t="s">
        <v>27</v>
      </c>
      <c r="I14" s="68" t="s">
        <v>64</v>
      </c>
      <c r="J14" s="34">
        <v>6286497</v>
      </c>
      <c r="K14" s="29"/>
      <c r="L14" s="82">
        <v>12779</v>
      </c>
      <c r="M14" s="50" t="s">
        <v>42</v>
      </c>
      <c r="N14" s="90">
        <v>31636.87</v>
      </c>
      <c r="O14" s="90">
        <v>20727.55</v>
      </c>
      <c r="P14" s="53">
        <f t="shared" si="2"/>
        <v>52364.42</v>
      </c>
      <c r="Q14" s="135">
        <v>40908</v>
      </c>
      <c r="R14" s="40"/>
      <c r="S14" s="96">
        <f t="shared" si="0"/>
        <v>12779</v>
      </c>
      <c r="T14" s="96">
        <f t="shared" si="1"/>
        <v>20727.55</v>
      </c>
    </row>
    <row r="15" spans="1:20" s="41" customFormat="1" ht="18" customHeight="1">
      <c r="A15" s="54" t="s">
        <v>40</v>
      </c>
      <c r="B15" s="54" t="s">
        <v>69</v>
      </c>
      <c r="C15" s="54" t="s">
        <v>69</v>
      </c>
      <c r="D15" s="50">
        <v>10858005</v>
      </c>
      <c r="E15" s="30">
        <v>651189</v>
      </c>
      <c r="F15" s="31" t="s">
        <v>70</v>
      </c>
      <c r="G15" s="50" t="s">
        <v>20</v>
      </c>
      <c r="H15" s="50" t="s">
        <v>27</v>
      </c>
      <c r="I15" s="50" t="s">
        <v>33</v>
      </c>
      <c r="J15" s="34">
        <v>1813261</v>
      </c>
      <c r="K15" s="39"/>
      <c r="L15" s="82">
        <v>1667</v>
      </c>
      <c r="M15" s="50" t="s">
        <v>42</v>
      </c>
      <c r="N15" s="90">
        <v>4818.76</v>
      </c>
      <c r="O15" s="90">
        <v>2703.86</v>
      </c>
      <c r="P15" s="53">
        <f t="shared" si="2"/>
        <v>7522.620000000001</v>
      </c>
      <c r="Q15" s="135">
        <v>40908</v>
      </c>
      <c r="R15" s="40"/>
      <c r="S15" s="96">
        <f t="shared" si="0"/>
        <v>1667</v>
      </c>
      <c r="T15" s="96">
        <f t="shared" si="1"/>
        <v>2703.86</v>
      </c>
    </row>
    <row r="16" spans="1:20" s="41" customFormat="1" ht="18" customHeight="1">
      <c r="A16" s="54" t="s">
        <v>40</v>
      </c>
      <c r="B16" s="54" t="s">
        <v>71</v>
      </c>
      <c r="C16" s="54" t="s">
        <v>71</v>
      </c>
      <c r="D16" s="50">
        <v>10858005</v>
      </c>
      <c r="E16" s="30">
        <v>995640</v>
      </c>
      <c r="F16" s="31" t="s">
        <v>72</v>
      </c>
      <c r="G16" s="50" t="s">
        <v>20</v>
      </c>
      <c r="H16" s="50" t="s">
        <v>27</v>
      </c>
      <c r="I16" s="50" t="s">
        <v>22</v>
      </c>
      <c r="J16" s="34">
        <v>1864457</v>
      </c>
      <c r="K16" s="39"/>
      <c r="L16" s="82">
        <v>21482</v>
      </c>
      <c r="M16" s="50" t="s">
        <v>42</v>
      </c>
      <c r="N16" s="90">
        <v>52375.88</v>
      </c>
      <c r="O16" s="90">
        <v>34843.8</v>
      </c>
      <c r="P16" s="53">
        <f t="shared" si="2"/>
        <v>87219.68</v>
      </c>
      <c r="Q16" s="135">
        <v>40908</v>
      </c>
      <c r="R16" s="40"/>
      <c r="S16" s="96">
        <f t="shared" si="0"/>
        <v>21482</v>
      </c>
      <c r="T16" s="96">
        <f t="shared" si="1"/>
        <v>34843.8</v>
      </c>
    </row>
    <row r="17" spans="1:20" s="41" customFormat="1" ht="18" customHeight="1">
      <c r="A17" s="54" t="s">
        <v>40</v>
      </c>
      <c r="B17" s="54" t="s">
        <v>73</v>
      </c>
      <c r="C17" s="54" t="s">
        <v>73</v>
      </c>
      <c r="D17" s="50">
        <v>10858005</v>
      </c>
      <c r="E17" s="30">
        <v>904558</v>
      </c>
      <c r="F17" s="31" t="s">
        <v>74</v>
      </c>
      <c r="G17" s="50" t="s">
        <v>20</v>
      </c>
      <c r="H17" s="50" t="s">
        <v>75</v>
      </c>
      <c r="I17" s="50" t="s">
        <v>76</v>
      </c>
      <c r="J17" s="34">
        <v>4455636</v>
      </c>
      <c r="K17" s="39"/>
      <c r="L17" s="82">
        <v>58999</v>
      </c>
      <c r="M17" s="50" t="s">
        <v>42</v>
      </c>
      <c r="N17" s="90">
        <v>119326.68</v>
      </c>
      <c r="O17" s="90">
        <v>95696.38</v>
      </c>
      <c r="P17" s="53">
        <f t="shared" si="2"/>
        <v>215023.06</v>
      </c>
      <c r="Q17" s="135">
        <v>40908</v>
      </c>
      <c r="R17" s="40"/>
      <c r="S17" s="96">
        <f t="shared" si="0"/>
        <v>58999</v>
      </c>
      <c r="T17" s="96">
        <f t="shared" si="1"/>
        <v>95696.38</v>
      </c>
    </row>
    <row r="18" spans="1:20" s="41" customFormat="1" ht="18" customHeight="1">
      <c r="A18" s="54" t="s">
        <v>40</v>
      </c>
      <c r="B18" s="54" t="s">
        <v>77</v>
      </c>
      <c r="C18" s="54" t="s">
        <v>77</v>
      </c>
      <c r="D18" s="50">
        <v>10858005</v>
      </c>
      <c r="E18" s="30">
        <v>1061058</v>
      </c>
      <c r="F18" s="31" t="s">
        <v>78</v>
      </c>
      <c r="G18" s="50" t="s">
        <v>20</v>
      </c>
      <c r="H18" s="50" t="s">
        <v>27</v>
      </c>
      <c r="I18" s="50" t="s">
        <v>23</v>
      </c>
      <c r="J18" s="34">
        <v>71931733</v>
      </c>
      <c r="K18" s="39"/>
      <c r="L18" s="82">
        <v>2190</v>
      </c>
      <c r="M18" s="50" t="s">
        <v>42</v>
      </c>
      <c r="N18" s="90">
        <v>5844.96</v>
      </c>
      <c r="O18" s="90">
        <v>3552.18</v>
      </c>
      <c r="P18" s="53">
        <f t="shared" si="2"/>
        <v>9397.14</v>
      </c>
      <c r="Q18" s="135">
        <v>40908</v>
      </c>
      <c r="R18" s="40"/>
      <c r="S18" s="96">
        <f t="shared" si="0"/>
        <v>2190</v>
      </c>
      <c r="T18" s="96">
        <f t="shared" si="1"/>
        <v>3552.18</v>
      </c>
    </row>
    <row r="19" spans="1:20" s="41" customFormat="1" ht="18" customHeight="1">
      <c r="A19" s="54" t="s">
        <v>40</v>
      </c>
      <c r="B19" s="54" t="s">
        <v>79</v>
      </c>
      <c r="C19" s="54" t="s">
        <v>79</v>
      </c>
      <c r="D19" s="50">
        <v>10858005</v>
      </c>
      <c r="E19" s="30">
        <v>955278</v>
      </c>
      <c r="F19" s="31" t="s">
        <v>80</v>
      </c>
      <c r="G19" s="50" t="s">
        <v>20</v>
      </c>
      <c r="H19" s="50" t="s">
        <v>27</v>
      </c>
      <c r="I19" s="50" t="s">
        <v>23</v>
      </c>
      <c r="J19" s="34">
        <v>46703474</v>
      </c>
      <c r="K19" s="39"/>
      <c r="L19" s="82">
        <v>5724</v>
      </c>
      <c r="M19" s="50" t="s">
        <v>42</v>
      </c>
      <c r="N19" s="90">
        <v>14076.36</v>
      </c>
      <c r="O19" s="90">
        <v>9284.33</v>
      </c>
      <c r="P19" s="53">
        <f t="shared" si="2"/>
        <v>23360.690000000002</v>
      </c>
      <c r="Q19" s="135">
        <v>40908</v>
      </c>
      <c r="R19" s="40"/>
      <c r="S19" s="96">
        <f t="shared" si="0"/>
        <v>5724</v>
      </c>
      <c r="T19" s="96">
        <f t="shared" si="1"/>
        <v>9284.33</v>
      </c>
    </row>
    <row r="20" spans="1:20" s="41" customFormat="1" ht="18" customHeight="1">
      <c r="A20" s="54" t="s">
        <v>40</v>
      </c>
      <c r="B20" s="54" t="s">
        <v>81</v>
      </c>
      <c r="C20" s="54" t="s">
        <v>81</v>
      </c>
      <c r="D20" s="50">
        <v>10858005</v>
      </c>
      <c r="E20" s="30">
        <v>839740</v>
      </c>
      <c r="F20" s="31" t="s">
        <v>82</v>
      </c>
      <c r="G20" s="50" t="s">
        <v>20</v>
      </c>
      <c r="H20" s="50" t="s">
        <v>27</v>
      </c>
      <c r="I20" s="50" t="s">
        <v>23</v>
      </c>
      <c r="J20" s="34">
        <v>150003486</v>
      </c>
      <c r="K20" s="39"/>
      <c r="L20" s="82">
        <v>1659</v>
      </c>
      <c r="M20" s="50" t="s">
        <v>42</v>
      </c>
      <c r="N20" s="90">
        <v>4608.15</v>
      </c>
      <c r="O20" s="90">
        <v>2690.9</v>
      </c>
      <c r="P20" s="53">
        <f t="shared" si="2"/>
        <v>7299.049999999999</v>
      </c>
      <c r="Q20" s="135">
        <v>40908</v>
      </c>
      <c r="R20" s="40"/>
      <c r="S20" s="96">
        <f t="shared" si="0"/>
        <v>1659</v>
      </c>
      <c r="T20" s="96">
        <f t="shared" si="1"/>
        <v>2690.9</v>
      </c>
    </row>
    <row r="21" spans="1:20" s="41" customFormat="1" ht="18" customHeight="1">
      <c r="A21" s="54" t="s">
        <v>40</v>
      </c>
      <c r="B21" s="54" t="s">
        <v>83</v>
      </c>
      <c r="C21" s="54" t="s">
        <v>83</v>
      </c>
      <c r="D21" s="50">
        <v>10858005</v>
      </c>
      <c r="E21" s="30">
        <v>1161579</v>
      </c>
      <c r="F21" s="31" t="s">
        <v>84</v>
      </c>
      <c r="G21" s="50" t="s">
        <v>20</v>
      </c>
      <c r="H21" s="50" t="s">
        <v>27</v>
      </c>
      <c r="I21" s="50" t="s">
        <v>23</v>
      </c>
      <c r="J21" s="34">
        <v>71931736</v>
      </c>
      <c r="K21" s="39"/>
      <c r="L21" s="82">
        <v>3354</v>
      </c>
      <c r="M21" s="50" t="s">
        <v>42</v>
      </c>
      <c r="N21" s="90">
        <v>8556.16</v>
      </c>
      <c r="O21" s="90">
        <v>5440.18</v>
      </c>
      <c r="P21" s="53">
        <f t="shared" si="2"/>
        <v>13996.34</v>
      </c>
      <c r="Q21" s="135">
        <v>40908</v>
      </c>
      <c r="R21" s="40"/>
      <c r="S21" s="96">
        <f t="shared" si="0"/>
        <v>3354</v>
      </c>
      <c r="T21" s="96">
        <f t="shared" si="1"/>
        <v>5440.18</v>
      </c>
    </row>
    <row r="22" spans="1:20" s="41" customFormat="1" ht="18" customHeight="1">
      <c r="A22" s="54" t="s">
        <v>40</v>
      </c>
      <c r="B22" s="54" t="s">
        <v>85</v>
      </c>
      <c r="C22" s="54" t="s">
        <v>85</v>
      </c>
      <c r="D22" s="50">
        <v>10858005</v>
      </c>
      <c r="E22" s="30">
        <v>933869</v>
      </c>
      <c r="F22" s="31" t="s">
        <v>86</v>
      </c>
      <c r="G22" s="50" t="s">
        <v>20</v>
      </c>
      <c r="H22" s="50" t="s">
        <v>27</v>
      </c>
      <c r="I22" s="50" t="s">
        <v>23</v>
      </c>
      <c r="J22" s="34">
        <v>2008067376</v>
      </c>
      <c r="K22" s="39"/>
      <c r="L22" s="82">
        <v>1475</v>
      </c>
      <c r="M22" s="50" t="s">
        <v>42</v>
      </c>
      <c r="N22" s="90">
        <v>4179.59</v>
      </c>
      <c r="O22" s="90">
        <v>2392.46</v>
      </c>
      <c r="P22" s="53">
        <f t="shared" si="2"/>
        <v>6572.05</v>
      </c>
      <c r="Q22" s="135">
        <v>40908</v>
      </c>
      <c r="R22" s="40"/>
      <c r="S22" s="96">
        <f t="shared" si="0"/>
        <v>1475</v>
      </c>
      <c r="T22" s="96">
        <f t="shared" si="1"/>
        <v>2392.46</v>
      </c>
    </row>
    <row r="23" spans="1:20" s="41" customFormat="1" ht="18" customHeight="1">
      <c r="A23" s="54" t="s">
        <v>40</v>
      </c>
      <c r="B23" s="54" t="s">
        <v>87</v>
      </c>
      <c r="C23" s="54" t="s">
        <v>87</v>
      </c>
      <c r="D23" s="50">
        <v>10858005</v>
      </c>
      <c r="E23" s="33">
        <v>1067810</v>
      </c>
      <c r="F23" s="31" t="s">
        <v>88</v>
      </c>
      <c r="G23" s="50" t="s">
        <v>20</v>
      </c>
      <c r="H23" s="50" t="s">
        <v>27</v>
      </c>
      <c r="I23" s="50" t="s">
        <v>23</v>
      </c>
      <c r="J23" s="34">
        <v>45058426</v>
      </c>
      <c r="K23" s="39"/>
      <c r="L23" s="82">
        <v>3878</v>
      </c>
      <c r="M23" s="50" t="s">
        <v>42</v>
      </c>
      <c r="N23" s="90">
        <v>9776.65</v>
      </c>
      <c r="O23" s="90">
        <v>6290.12</v>
      </c>
      <c r="P23" s="53">
        <f t="shared" si="2"/>
        <v>16066.77</v>
      </c>
      <c r="Q23" s="135">
        <v>40908</v>
      </c>
      <c r="R23" s="40"/>
      <c r="S23" s="96">
        <f t="shared" si="0"/>
        <v>3878</v>
      </c>
      <c r="T23" s="96">
        <f t="shared" si="1"/>
        <v>6290.12</v>
      </c>
    </row>
    <row r="24" spans="1:20" s="41" customFormat="1" ht="18" customHeight="1">
      <c r="A24" s="54" t="s">
        <v>40</v>
      </c>
      <c r="B24" s="54" t="s">
        <v>91</v>
      </c>
      <c r="C24" s="54" t="s">
        <v>89</v>
      </c>
      <c r="D24" s="50">
        <v>10858005</v>
      </c>
      <c r="E24" s="33">
        <v>1022285</v>
      </c>
      <c r="F24" s="31" t="s">
        <v>90</v>
      </c>
      <c r="G24" s="50" t="s">
        <v>20</v>
      </c>
      <c r="H24" s="50" t="s">
        <v>27</v>
      </c>
      <c r="I24" s="50" t="s">
        <v>23</v>
      </c>
      <c r="J24" s="34">
        <v>71945930</v>
      </c>
      <c r="K24" s="39"/>
      <c r="L24" s="82">
        <v>1409</v>
      </c>
      <c r="M24" s="50" t="s">
        <v>42</v>
      </c>
      <c r="N24" s="90">
        <v>4025.88</v>
      </c>
      <c r="O24" s="90">
        <v>2285.38</v>
      </c>
      <c r="P24" s="53">
        <f t="shared" si="2"/>
        <v>6311.26</v>
      </c>
      <c r="Q24" s="135">
        <v>40908</v>
      </c>
      <c r="R24" s="40"/>
      <c r="S24" s="96">
        <f t="shared" si="0"/>
        <v>1409</v>
      </c>
      <c r="T24" s="96">
        <f t="shared" si="1"/>
        <v>2285.38</v>
      </c>
    </row>
    <row r="25" spans="1:20" s="41" customFormat="1" ht="18" customHeight="1">
      <c r="A25" s="54" t="s">
        <v>40</v>
      </c>
      <c r="B25" s="54" t="s">
        <v>92</v>
      </c>
      <c r="C25" s="54" t="s">
        <v>92</v>
      </c>
      <c r="D25" s="50">
        <v>10858005</v>
      </c>
      <c r="E25" s="33">
        <v>1074970</v>
      </c>
      <c r="F25" s="31" t="s">
        <v>93</v>
      </c>
      <c r="G25" s="50" t="s">
        <v>20</v>
      </c>
      <c r="H25" s="50" t="s">
        <v>27</v>
      </c>
      <c r="I25" s="50" t="s">
        <v>23</v>
      </c>
      <c r="J25" s="34">
        <v>71940542</v>
      </c>
      <c r="K25" s="39"/>
      <c r="L25" s="82">
        <v>3216</v>
      </c>
      <c r="M25" s="50" t="s">
        <v>42</v>
      </c>
      <c r="N25" s="90">
        <v>8654.68</v>
      </c>
      <c r="O25" s="90">
        <v>5216.35</v>
      </c>
      <c r="P25" s="53">
        <f t="shared" si="2"/>
        <v>13871.03</v>
      </c>
      <c r="Q25" s="135">
        <v>40908</v>
      </c>
      <c r="R25" s="40"/>
      <c r="S25" s="96">
        <f t="shared" si="0"/>
        <v>3216</v>
      </c>
      <c r="T25" s="96">
        <f t="shared" si="1"/>
        <v>5216.35</v>
      </c>
    </row>
    <row r="26" spans="1:20" s="41" customFormat="1" ht="18" customHeight="1">
      <c r="A26" s="54" t="s">
        <v>40</v>
      </c>
      <c r="B26" s="54" t="s">
        <v>94</v>
      </c>
      <c r="C26" s="54" t="s">
        <v>94</v>
      </c>
      <c r="D26" s="50">
        <v>10858005</v>
      </c>
      <c r="E26" s="33">
        <v>1079443</v>
      </c>
      <c r="F26" s="31" t="s">
        <v>95</v>
      </c>
      <c r="G26" s="50" t="s">
        <v>20</v>
      </c>
      <c r="H26" s="50" t="s">
        <v>27</v>
      </c>
      <c r="I26" s="50" t="s">
        <v>23</v>
      </c>
      <c r="J26" s="34">
        <v>71942355</v>
      </c>
      <c r="K26" s="39"/>
      <c r="L26" s="82">
        <v>5133</v>
      </c>
      <c r="M26" s="50" t="s">
        <v>42</v>
      </c>
      <c r="N26" s="90">
        <v>12699.8</v>
      </c>
      <c r="O26" s="90">
        <v>8325.73</v>
      </c>
      <c r="P26" s="53">
        <f t="shared" si="2"/>
        <v>21025.53</v>
      </c>
      <c r="Q26" s="135">
        <v>40908</v>
      </c>
      <c r="R26" s="40"/>
      <c r="S26" s="96">
        <f t="shared" si="0"/>
        <v>5133</v>
      </c>
      <c r="T26" s="96">
        <f t="shared" si="1"/>
        <v>8325.73</v>
      </c>
    </row>
    <row r="27" spans="1:20" s="41" customFormat="1" ht="18" customHeight="1">
      <c r="A27" s="54" t="s">
        <v>40</v>
      </c>
      <c r="B27" s="54" t="s">
        <v>96</v>
      </c>
      <c r="C27" s="54" t="s">
        <v>96</v>
      </c>
      <c r="D27" s="50">
        <v>10858005</v>
      </c>
      <c r="E27" s="33">
        <v>1069146</v>
      </c>
      <c r="F27" s="31" t="s">
        <v>97</v>
      </c>
      <c r="G27" s="50" t="s">
        <v>20</v>
      </c>
      <c r="H27" s="50" t="s">
        <v>27</v>
      </c>
      <c r="I27" s="50" t="s">
        <v>23</v>
      </c>
      <c r="J27" s="34">
        <v>71940735</v>
      </c>
      <c r="K27" s="39"/>
      <c r="L27" s="82">
        <v>5743</v>
      </c>
      <c r="M27" s="50" t="s">
        <v>42</v>
      </c>
      <c r="N27" s="90">
        <v>14120.58</v>
      </c>
      <c r="O27" s="90">
        <v>9315.15</v>
      </c>
      <c r="P27" s="53">
        <f t="shared" si="2"/>
        <v>23435.73</v>
      </c>
      <c r="Q27" s="135">
        <v>40908</v>
      </c>
      <c r="R27" s="40"/>
      <c r="S27" s="96">
        <f t="shared" si="0"/>
        <v>5743</v>
      </c>
      <c r="T27" s="96">
        <f t="shared" si="1"/>
        <v>9315.15</v>
      </c>
    </row>
    <row r="28" spans="1:20" s="41" customFormat="1" ht="18" customHeight="1">
      <c r="A28" s="54" t="s">
        <v>40</v>
      </c>
      <c r="B28" s="54" t="s">
        <v>98</v>
      </c>
      <c r="C28" s="54" t="s">
        <v>98</v>
      </c>
      <c r="D28" s="50">
        <v>10858005</v>
      </c>
      <c r="E28" s="33">
        <v>784621</v>
      </c>
      <c r="F28" s="31" t="s">
        <v>99</v>
      </c>
      <c r="G28" s="50" t="s">
        <v>20</v>
      </c>
      <c r="H28" s="50" t="s">
        <v>27</v>
      </c>
      <c r="I28" s="50" t="s">
        <v>100</v>
      </c>
      <c r="J28" s="34">
        <v>71935844</v>
      </c>
      <c r="K28" s="39"/>
      <c r="L28" s="82">
        <v>3937</v>
      </c>
      <c r="M28" s="50" t="s">
        <v>42</v>
      </c>
      <c r="N28" s="90">
        <v>9914.07</v>
      </c>
      <c r="O28" s="90">
        <v>6385.81</v>
      </c>
      <c r="P28" s="53">
        <f t="shared" si="2"/>
        <v>16299.880000000001</v>
      </c>
      <c r="Q28" s="135">
        <v>40908</v>
      </c>
      <c r="R28" s="40"/>
      <c r="S28" s="96">
        <f t="shared" si="0"/>
        <v>3937</v>
      </c>
      <c r="T28" s="96">
        <f t="shared" si="1"/>
        <v>6385.81</v>
      </c>
    </row>
    <row r="29" spans="1:20" s="41" customFormat="1" ht="18" customHeight="1">
      <c r="A29" s="54" t="s">
        <v>40</v>
      </c>
      <c r="B29" s="54" t="s">
        <v>101</v>
      </c>
      <c r="C29" s="54" t="s">
        <v>101</v>
      </c>
      <c r="D29" s="50">
        <v>10858005</v>
      </c>
      <c r="E29" s="33">
        <v>967380</v>
      </c>
      <c r="F29" s="31" t="s">
        <v>102</v>
      </c>
      <c r="G29" s="50" t="s">
        <v>20</v>
      </c>
      <c r="H29" s="50" t="s">
        <v>27</v>
      </c>
      <c r="I29" s="50" t="s">
        <v>23</v>
      </c>
      <c r="J29" s="34">
        <v>1386659</v>
      </c>
      <c r="K29" s="39"/>
      <c r="L29" s="82">
        <v>4441</v>
      </c>
      <c r="M29" s="50" t="s">
        <v>42</v>
      </c>
      <c r="N29" s="90">
        <v>11088.01</v>
      </c>
      <c r="O29" s="90">
        <v>7203.3</v>
      </c>
      <c r="P29" s="53">
        <f t="shared" si="2"/>
        <v>18291.31</v>
      </c>
      <c r="Q29" s="135">
        <v>40908</v>
      </c>
      <c r="R29" s="40"/>
      <c r="S29" s="96">
        <f t="shared" si="0"/>
        <v>4441</v>
      </c>
      <c r="T29" s="96">
        <f t="shared" si="1"/>
        <v>7203.3</v>
      </c>
    </row>
    <row r="30" spans="1:20" s="41" customFormat="1" ht="18" customHeight="1">
      <c r="A30" s="54" t="s">
        <v>40</v>
      </c>
      <c r="B30" s="54" t="s">
        <v>103</v>
      </c>
      <c r="C30" s="54" t="s">
        <v>103</v>
      </c>
      <c r="D30" s="50">
        <v>10858005</v>
      </c>
      <c r="E30" s="33">
        <v>940764</v>
      </c>
      <c r="F30" s="31" t="s">
        <v>104</v>
      </c>
      <c r="G30" s="50" t="s">
        <v>20</v>
      </c>
      <c r="H30" s="50" t="s">
        <v>27</v>
      </c>
      <c r="I30" s="50" t="s">
        <v>29</v>
      </c>
      <c r="J30" s="34">
        <v>71975933</v>
      </c>
      <c r="K30" s="39"/>
      <c r="L30" s="82">
        <v>3247</v>
      </c>
      <c r="M30" s="50" t="s">
        <v>42</v>
      </c>
      <c r="N30" s="90">
        <v>8100.81</v>
      </c>
      <c r="O30" s="90">
        <v>5315.29</v>
      </c>
      <c r="P30" s="53">
        <f t="shared" si="2"/>
        <v>13416.1</v>
      </c>
      <c r="Q30" s="135">
        <v>40908</v>
      </c>
      <c r="R30" s="40"/>
      <c r="S30" s="96">
        <f t="shared" si="0"/>
        <v>3247</v>
      </c>
      <c r="T30" s="96">
        <f t="shared" si="1"/>
        <v>5315.29</v>
      </c>
    </row>
    <row r="31" spans="1:20" s="41" customFormat="1" ht="18" customHeight="1">
      <c r="A31" s="54" t="s">
        <v>40</v>
      </c>
      <c r="B31" s="54" t="s">
        <v>105</v>
      </c>
      <c r="C31" s="54" t="s">
        <v>105</v>
      </c>
      <c r="D31" s="50">
        <v>10858005</v>
      </c>
      <c r="E31" s="33">
        <v>947313</v>
      </c>
      <c r="F31" s="31" t="s">
        <v>106</v>
      </c>
      <c r="G31" s="50" t="s">
        <v>20</v>
      </c>
      <c r="H31" s="50" t="s">
        <v>27</v>
      </c>
      <c r="I31" s="50" t="s">
        <v>23</v>
      </c>
      <c r="J31" s="34">
        <v>71840594</v>
      </c>
      <c r="K31" s="39"/>
      <c r="L31" s="82">
        <v>1991</v>
      </c>
      <c r="M31" s="50" t="s">
        <v>42</v>
      </c>
      <c r="N31" s="90">
        <v>5380.44</v>
      </c>
      <c r="O31" s="90">
        <v>3229.4</v>
      </c>
      <c r="P31" s="53">
        <f t="shared" si="2"/>
        <v>8609.84</v>
      </c>
      <c r="Q31" s="135">
        <v>40908</v>
      </c>
      <c r="R31" s="40"/>
      <c r="S31" s="96">
        <f t="shared" si="0"/>
        <v>1991</v>
      </c>
      <c r="T31" s="96">
        <f t="shared" si="1"/>
        <v>3229.4</v>
      </c>
    </row>
    <row r="32" spans="1:20" s="41" customFormat="1" ht="18" customHeight="1">
      <c r="A32" s="54" t="s">
        <v>40</v>
      </c>
      <c r="B32" s="54" t="s">
        <v>107</v>
      </c>
      <c r="C32" s="54" t="s">
        <v>107</v>
      </c>
      <c r="D32" s="50">
        <v>10858005</v>
      </c>
      <c r="E32" s="33">
        <v>824497</v>
      </c>
      <c r="F32" s="31" t="s">
        <v>108</v>
      </c>
      <c r="G32" s="50" t="s">
        <v>20</v>
      </c>
      <c r="H32" s="50" t="s">
        <v>27</v>
      </c>
      <c r="I32" s="50" t="s">
        <v>29</v>
      </c>
      <c r="J32" s="34">
        <v>71961328</v>
      </c>
      <c r="K32" s="39"/>
      <c r="L32" s="82">
        <v>3377</v>
      </c>
      <c r="M32" s="50" t="s">
        <v>42</v>
      </c>
      <c r="N32" s="90">
        <v>8333.7</v>
      </c>
      <c r="O32" s="90">
        <v>5477.5</v>
      </c>
      <c r="P32" s="53">
        <f t="shared" si="2"/>
        <v>13811.2</v>
      </c>
      <c r="Q32" s="135">
        <v>40908</v>
      </c>
      <c r="R32" s="40"/>
      <c r="S32" s="96">
        <f t="shared" si="0"/>
        <v>3377</v>
      </c>
      <c r="T32" s="96">
        <f t="shared" si="1"/>
        <v>5477.5</v>
      </c>
    </row>
    <row r="33" spans="1:20" s="41" customFormat="1" ht="18" customHeight="1">
      <c r="A33" s="54" t="s">
        <v>40</v>
      </c>
      <c r="B33" s="54" t="s">
        <v>109</v>
      </c>
      <c r="C33" s="54" t="s">
        <v>109</v>
      </c>
      <c r="D33" s="50">
        <v>10858005</v>
      </c>
      <c r="E33" s="33">
        <v>949934</v>
      </c>
      <c r="F33" s="31" t="s">
        <v>110</v>
      </c>
      <c r="G33" s="50" t="s">
        <v>20</v>
      </c>
      <c r="H33" s="50" t="s">
        <v>27</v>
      </c>
      <c r="I33" s="50" t="s">
        <v>29</v>
      </c>
      <c r="J33" s="34">
        <v>71975947</v>
      </c>
      <c r="K33" s="39"/>
      <c r="L33" s="82">
        <v>2508</v>
      </c>
      <c r="M33" s="50" t="s">
        <v>42</v>
      </c>
      <c r="N33" s="90">
        <v>6309.63</v>
      </c>
      <c r="O33" s="90">
        <v>4067.97</v>
      </c>
      <c r="P33" s="53">
        <f t="shared" si="2"/>
        <v>10377.6</v>
      </c>
      <c r="Q33" s="135">
        <v>40908</v>
      </c>
      <c r="R33" s="40"/>
      <c r="S33" s="96">
        <f t="shared" si="0"/>
        <v>2508</v>
      </c>
      <c r="T33" s="96">
        <f t="shared" si="1"/>
        <v>4067.97</v>
      </c>
    </row>
    <row r="34" spans="1:20" s="41" customFormat="1" ht="18" customHeight="1">
      <c r="A34" s="54" t="s">
        <v>40</v>
      </c>
      <c r="B34" s="54" t="s">
        <v>111</v>
      </c>
      <c r="C34" s="54" t="s">
        <v>111</v>
      </c>
      <c r="D34" s="50">
        <v>10858005</v>
      </c>
      <c r="E34" s="33">
        <v>954202</v>
      </c>
      <c r="F34" s="31" t="s">
        <v>112</v>
      </c>
      <c r="G34" s="50" t="s">
        <v>20</v>
      </c>
      <c r="H34" s="50" t="s">
        <v>27</v>
      </c>
      <c r="I34" s="50" t="s">
        <v>29</v>
      </c>
      <c r="J34" s="34">
        <v>71935887</v>
      </c>
      <c r="K34" s="39"/>
      <c r="L34" s="82">
        <v>2838</v>
      </c>
      <c r="M34" s="50" t="s">
        <v>42</v>
      </c>
      <c r="N34" s="90">
        <v>7078.23</v>
      </c>
      <c r="O34" s="90">
        <v>4603.24</v>
      </c>
      <c r="P34" s="53">
        <f t="shared" si="2"/>
        <v>11681.47</v>
      </c>
      <c r="Q34" s="135">
        <v>40908</v>
      </c>
      <c r="R34" s="40"/>
      <c r="S34" s="96">
        <f t="shared" si="0"/>
        <v>2838</v>
      </c>
      <c r="T34" s="96">
        <f t="shared" si="1"/>
        <v>4603.24</v>
      </c>
    </row>
    <row r="35" spans="1:20" s="41" customFormat="1" ht="18" customHeight="1">
      <c r="A35" s="54" t="s">
        <v>40</v>
      </c>
      <c r="B35" s="54" t="s">
        <v>113</v>
      </c>
      <c r="C35" s="54" t="s">
        <v>113</v>
      </c>
      <c r="D35" s="50">
        <v>10858005</v>
      </c>
      <c r="E35" s="33">
        <v>825955</v>
      </c>
      <c r="F35" s="31" t="s">
        <v>114</v>
      </c>
      <c r="G35" s="50" t="s">
        <v>20</v>
      </c>
      <c r="H35" s="50" t="s">
        <v>27</v>
      </c>
      <c r="I35" s="50" t="s">
        <v>29</v>
      </c>
      <c r="J35" s="34">
        <v>71961335</v>
      </c>
      <c r="K35" s="39"/>
      <c r="L35" s="82">
        <v>6789</v>
      </c>
      <c r="M35" s="50" t="s">
        <v>42</v>
      </c>
      <c r="N35" s="90">
        <v>16280.96</v>
      </c>
      <c r="O35" s="90">
        <v>11011.76</v>
      </c>
      <c r="P35" s="53">
        <f t="shared" si="2"/>
        <v>27292.72</v>
      </c>
      <c r="Q35" s="135">
        <v>40908</v>
      </c>
      <c r="R35" s="40"/>
      <c r="S35" s="96">
        <f t="shared" si="0"/>
        <v>6789</v>
      </c>
      <c r="T35" s="96">
        <f t="shared" si="1"/>
        <v>11011.76</v>
      </c>
    </row>
    <row r="36" spans="1:20" s="41" customFormat="1" ht="18" customHeight="1">
      <c r="A36" s="54" t="s">
        <v>40</v>
      </c>
      <c r="B36" s="54" t="s">
        <v>115</v>
      </c>
      <c r="C36" s="54" t="s">
        <v>115</v>
      </c>
      <c r="D36" s="50">
        <v>10858005</v>
      </c>
      <c r="E36" s="33">
        <v>938249</v>
      </c>
      <c r="F36" s="31" t="s">
        <v>116</v>
      </c>
      <c r="G36" s="50" t="s">
        <v>20</v>
      </c>
      <c r="H36" s="50" t="s">
        <v>27</v>
      </c>
      <c r="I36" s="50" t="s">
        <v>23</v>
      </c>
      <c r="J36" s="34">
        <v>71961860</v>
      </c>
      <c r="K36" s="39"/>
      <c r="L36" s="82">
        <v>7776</v>
      </c>
      <c r="M36" s="50" t="s">
        <v>42</v>
      </c>
      <c r="N36" s="90">
        <v>18855.89</v>
      </c>
      <c r="O36" s="90">
        <v>12612.66</v>
      </c>
      <c r="P36" s="53">
        <f t="shared" si="2"/>
        <v>31468.55</v>
      </c>
      <c r="Q36" s="135">
        <v>40908</v>
      </c>
      <c r="R36" s="40"/>
      <c r="S36" s="96">
        <f t="shared" si="0"/>
        <v>7776</v>
      </c>
      <c r="T36" s="96">
        <f t="shared" si="1"/>
        <v>12612.66</v>
      </c>
    </row>
    <row r="37" spans="1:20" s="41" customFormat="1" ht="18" customHeight="1">
      <c r="A37" s="54" t="s">
        <v>40</v>
      </c>
      <c r="B37" s="54" t="s">
        <v>117</v>
      </c>
      <c r="C37" s="54" t="s">
        <v>117</v>
      </c>
      <c r="D37" s="50">
        <v>10858005</v>
      </c>
      <c r="E37" s="33">
        <v>1148158</v>
      </c>
      <c r="F37" s="31" t="s">
        <v>118</v>
      </c>
      <c r="G37" s="50" t="s">
        <v>20</v>
      </c>
      <c r="H37" s="50" t="s">
        <v>27</v>
      </c>
      <c r="I37" s="50" t="s">
        <v>33</v>
      </c>
      <c r="J37" s="34">
        <v>46950713</v>
      </c>
      <c r="K37" s="39"/>
      <c r="L37" s="82">
        <v>4016</v>
      </c>
      <c r="M37" s="50" t="s">
        <v>42</v>
      </c>
      <c r="N37" s="90">
        <v>10290.07</v>
      </c>
      <c r="O37" s="90">
        <v>6513.95</v>
      </c>
      <c r="P37" s="53">
        <f t="shared" si="2"/>
        <v>16804.02</v>
      </c>
      <c r="Q37" s="135">
        <v>40908</v>
      </c>
      <c r="R37" s="40"/>
      <c r="S37" s="96">
        <f t="shared" si="0"/>
        <v>4016</v>
      </c>
      <c r="T37" s="96">
        <f t="shared" si="1"/>
        <v>6513.95</v>
      </c>
    </row>
    <row r="38" spans="1:20" s="41" customFormat="1" ht="18" customHeight="1">
      <c r="A38" s="54" t="s">
        <v>40</v>
      </c>
      <c r="B38" s="54" t="s">
        <v>119</v>
      </c>
      <c r="C38" s="54" t="s">
        <v>119</v>
      </c>
      <c r="D38" s="50">
        <v>10858005</v>
      </c>
      <c r="E38" s="33">
        <v>1000071512</v>
      </c>
      <c r="F38" s="31" t="s">
        <v>120</v>
      </c>
      <c r="G38" s="50" t="s">
        <v>20</v>
      </c>
      <c r="H38" s="50" t="s">
        <v>27</v>
      </c>
      <c r="I38" s="50" t="s">
        <v>121</v>
      </c>
      <c r="J38" s="34">
        <v>61016091</v>
      </c>
      <c r="K38" s="39"/>
      <c r="L38" s="82">
        <v>1841</v>
      </c>
      <c r="M38" s="50" t="s">
        <v>42</v>
      </c>
      <c r="N38" s="90">
        <v>4756.06</v>
      </c>
      <c r="O38" s="90">
        <v>2986.1</v>
      </c>
      <c r="P38" s="53">
        <f t="shared" si="2"/>
        <v>7742.16</v>
      </c>
      <c r="Q38" s="135">
        <v>40908</v>
      </c>
      <c r="R38" s="40"/>
      <c r="S38" s="96">
        <f t="shared" si="0"/>
        <v>1841</v>
      </c>
      <c r="T38" s="96">
        <f t="shared" si="1"/>
        <v>2986.1</v>
      </c>
    </row>
    <row r="39" spans="1:20" s="41" customFormat="1" ht="18" customHeight="1">
      <c r="A39" s="54" t="s">
        <v>40</v>
      </c>
      <c r="B39" s="54" t="s">
        <v>122</v>
      </c>
      <c r="C39" s="54" t="s">
        <v>122</v>
      </c>
      <c r="D39" s="50">
        <v>10858005</v>
      </c>
      <c r="E39" s="33">
        <v>1000071511</v>
      </c>
      <c r="F39" s="31" t="s">
        <v>123</v>
      </c>
      <c r="G39" s="50" t="s">
        <v>20</v>
      </c>
      <c r="H39" s="50" t="s">
        <v>27</v>
      </c>
      <c r="I39" s="50" t="s">
        <v>121</v>
      </c>
      <c r="J39" s="34">
        <v>61020303</v>
      </c>
      <c r="K39" s="39"/>
      <c r="L39" s="82">
        <v>1454</v>
      </c>
      <c r="M39" s="50" t="s">
        <v>42</v>
      </c>
      <c r="N39" s="90">
        <v>3854.64</v>
      </c>
      <c r="O39" s="90">
        <v>2358.39</v>
      </c>
      <c r="P39" s="53">
        <f t="shared" si="2"/>
        <v>6213.03</v>
      </c>
      <c r="Q39" s="135">
        <v>40908</v>
      </c>
      <c r="R39" s="40"/>
      <c r="S39" s="96">
        <f t="shared" si="0"/>
        <v>1454</v>
      </c>
      <c r="T39" s="96">
        <f t="shared" si="1"/>
        <v>2358.39</v>
      </c>
    </row>
    <row r="40" spans="1:20" s="41" customFormat="1" ht="18" customHeight="1">
      <c r="A40" s="54" t="s">
        <v>40</v>
      </c>
      <c r="B40" s="54" t="s">
        <v>124</v>
      </c>
      <c r="C40" s="54" t="s">
        <v>124</v>
      </c>
      <c r="D40" s="50">
        <v>10858005</v>
      </c>
      <c r="E40" s="33">
        <v>1000143320</v>
      </c>
      <c r="F40" s="31" t="s">
        <v>125</v>
      </c>
      <c r="G40" s="50" t="s">
        <v>20</v>
      </c>
      <c r="H40" s="50" t="s">
        <v>27</v>
      </c>
      <c r="I40" s="50" t="s">
        <v>121</v>
      </c>
      <c r="J40" s="34">
        <v>11026368</v>
      </c>
      <c r="K40" s="39"/>
      <c r="L40" s="82">
        <v>1649</v>
      </c>
      <c r="M40" s="50" t="s">
        <v>42</v>
      </c>
      <c r="N40" s="90">
        <v>4308.87</v>
      </c>
      <c r="O40" s="90">
        <v>2674.68</v>
      </c>
      <c r="P40" s="53">
        <f t="shared" si="2"/>
        <v>6983.549999999999</v>
      </c>
      <c r="Q40" s="135">
        <v>40908</v>
      </c>
      <c r="R40" s="40"/>
      <c r="S40" s="96">
        <f t="shared" si="0"/>
        <v>1649</v>
      </c>
      <c r="T40" s="96">
        <f t="shared" si="1"/>
        <v>2674.68</v>
      </c>
    </row>
    <row r="41" spans="1:20" s="41" customFormat="1" ht="18" customHeight="1">
      <c r="A41" s="55" t="s">
        <v>40</v>
      </c>
      <c r="B41" s="54" t="s">
        <v>126</v>
      </c>
      <c r="C41" s="54" t="s">
        <v>126</v>
      </c>
      <c r="D41" s="50">
        <v>10858005</v>
      </c>
      <c r="E41" s="30">
        <v>1000370861</v>
      </c>
      <c r="F41" s="31" t="s">
        <v>127</v>
      </c>
      <c r="G41" s="50" t="s">
        <v>20</v>
      </c>
      <c r="H41" s="50" t="s">
        <v>27</v>
      </c>
      <c r="I41" s="68" t="s">
        <v>33</v>
      </c>
      <c r="J41" s="34">
        <v>47149217</v>
      </c>
      <c r="K41" s="39"/>
      <c r="L41" s="82">
        <v>1580</v>
      </c>
      <c r="M41" s="50" t="s">
        <v>42</v>
      </c>
      <c r="N41" s="90">
        <v>4549.2</v>
      </c>
      <c r="O41" s="90">
        <v>2562.76</v>
      </c>
      <c r="P41" s="53">
        <f t="shared" si="2"/>
        <v>7111.96</v>
      </c>
      <c r="Q41" s="135">
        <v>40908</v>
      </c>
      <c r="R41" s="40"/>
      <c r="S41" s="96">
        <f t="shared" si="0"/>
        <v>1580</v>
      </c>
      <c r="T41" s="96">
        <f t="shared" si="1"/>
        <v>2562.76</v>
      </c>
    </row>
    <row r="42" spans="1:20" s="41" customFormat="1" ht="18" customHeight="1">
      <c r="A42" s="42"/>
      <c r="B42" s="28"/>
      <c r="C42" s="28"/>
      <c r="D42" s="50"/>
      <c r="E42" s="75"/>
      <c r="F42" s="80"/>
      <c r="G42" s="50"/>
      <c r="H42" s="50"/>
      <c r="I42" s="68"/>
      <c r="J42" s="43"/>
      <c r="K42" s="39"/>
      <c r="L42" s="82"/>
      <c r="M42" s="50"/>
      <c r="N42" s="90"/>
      <c r="O42" s="90"/>
      <c r="P42" s="53"/>
      <c r="Q42" s="135">
        <v>40908</v>
      </c>
      <c r="R42" s="40"/>
      <c r="S42" s="96"/>
      <c r="T42" s="96"/>
    </row>
    <row r="43" spans="1:20" s="41" customFormat="1" ht="18" customHeight="1">
      <c r="A43" s="56" t="s">
        <v>40</v>
      </c>
      <c r="B43" s="56" t="s">
        <v>41</v>
      </c>
      <c r="C43" s="57" t="s">
        <v>210</v>
      </c>
      <c r="D43" s="50">
        <v>10858005</v>
      </c>
      <c r="E43" s="30">
        <v>1202962</v>
      </c>
      <c r="F43" s="31" t="s">
        <v>219</v>
      </c>
      <c r="G43" s="50" t="s">
        <v>19</v>
      </c>
      <c r="H43" s="50"/>
      <c r="I43" s="50"/>
      <c r="J43" s="32">
        <v>93558249</v>
      </c>
      <c r="K43" s="39"/>
      <c r="L43" s="82">
        <v>874224</v>
      </c>
      <c r="M43" s="85" t="s">
        <v>43</v>
      </c>
      <c r="N43" s="90">
        <v>606598.97</v>
      </c>
      <c r="O43" s="90">
        <v>1627059.37</v>
      </c>
      <c r="P43" s="53">
        <f aca="true" t="shared" si="3" ref="P43:P54">O43+N43</f>
        <v>2233658.34</v>
      </c>
      <c r="Q43" s="135">
        <v>40908</v>
      </c>
      <c r="R43" s="39"/>
      <c r="S43" s="96">
        <f aca="true" t="shared" si="4" ref="S43:S54">L43*1</f>
        <v>874224</v>
      </c>
      <c r="T43" s="96">
        <f aca="true" t="shared" si="5" ref="T43:T99">O43*1</f>
        <v>1627059.37</v>
      </c>
    </row>
    <row r="44" spans="1:20" s="41" customFormat="1" ht="25.5" customHeight="1">
      <c r="A44" s="56" t="s">
        <v>40</v>
      </c>
      <c r="B44" s="56" t="s">
        <v>18</v>
      </c>
      <c r="C44" s="57" t="s">
        <v>209</v>
      </c>
      <c r="D44" s="50">
        <v>10858005</v>
      </c>
      <c r="E44" s="33">
        <v>1203547</v>
      </c>
      <c r="F44" s="31" t="s">
        <v>220</v>
      </c>
      <c r="G44" s="50" t="s">
        <v>19</v>
      </c>
      <c r="H44" s="50"/>
      <c r="I44" s="50"/>
      <c r="J44" s="34">
        <v>37111597</v>
      </c>
      <c r="K44" s="39"/>
      <c r="L44" s="82">
        <v>1121</v>
      </c>
      <c r="M44" s="85" t="s">
        <v>42</v>
      </c>
      <c r="N44" s="90">
        <v>3877.34</v>
      </c>
      <c r="O44" s="90">
        <v>2262.65</v>
      </c>
      <c r="P44" s="53">
        <f t="shared" si="3"/>
        <v>6139.99</v>
      </c>
      <c r="Q44" s="135">
        <v>40908</v>
      </c>
      <c r="R44" s="39"/>
      <c r="S44" s="96">
        <f t="shared" si="4"/>
        <v>1121</v>
      </c>
      <c r="T44" s="96">
        <f t="shared" si="5"/>
        <v>2262.65</v>
      </c>
    </row>
    <row r="45" spans="1:20" s="41" customFormat="1" ht="18" customHeight="1">
      <c r="A45" s="56" t="s">
        <v>40</v>
      </c>
      <c r="B45" s="56" t="s">
        <v>38</v>
      </c>
      <c r="C45" s="57" t="s">
        <v>211</v>
      </c>
      <c r="D45" s="50">
        <v>10858005</v>
      </c>
      <c r="E45" s="30">
        <v>1201934</v>
      </c>
      <c r="F45" s="31" t="s">
        <v>221</v>
      </c>
      <c r="G45" s="50" t="s">
        <v>19</v>
      </c>
      <c r="H45" s="50"/>
      <c r="I45" s="50"/>
      <c r="J45" s="32">
        <v>37108028</v>
      </c>
      <c r="K45" s="39"/>
      <c r="L45" s="82">
        <v>182503</v>
      </c>
      <c r="M45" s="85" t="s">
        <v>42</v>
      </c>
      <c r="N45" s="90">
        <v>242300.54</v>
      </c>
      <c r="O45" s="90">
        <v>355332.23</v>
      </c>
      <c r="P45" s="53">
        <f t="shared" si="3"/>
        <v>597632.77</v>
      </c>
      <c r="Q45" s="135">
        <v>40908</v>
      </c>
      <c r="R45" s="39"/>
      <c r="S45" s="96">
        <f t="shared" si="4"/>
        <v>182503</v>
      </c>
      <c r="T45" s="96">
        <f t="shared" si="5"/>
        <v>355332.23</v>
      </c>
    </row>
    <row r="46" spans="1:20" s="44" customFormat="1" ht="18" customHeight="1">
      <c r="A46" s="56" t="s">
        <v>40</v>
      </c>
      <c r="B46" s="56" t="s">
        <v>35</v>
      </c>
      <c r="C46" s="57" t="s">
        <v>34</v>
      </c>
      <c r="D46" s="50">
        <v>10858005</v>
      </c>
      <c r="E46" s="33">
        <v>1076995</v>
      </c>
      <c r="F46" s="31" t="s">
        <v>222</v>
      </c>
      <c r="G46" s="50" t="s">
        <v>20</v>
      </c>
      <c r="H46" s="50" t="s">
        <v>21</v>
      </c>
      <c r="I46" s="50" t="s">
        <v>22</v>
      </c>
      <c r="J46" s="34">
        <v>160003932</v>
      </c>
      <c r="K46" s="39"/>
      <c r="L46" s="82">
        <v>4952</v>
      </c>
      <c r="M46" s="85" t="s">
        <v>42</v>
      </c>
      <c r="N46" s="90">
        <v>13087.74</v>
      </c>
      <c r="O46" s="90">
        <v>8243.01</v>
      </c>
      <c r="P46" s="53">
        <f t="shared" si="3"/>
        <v>21330.75</v>
      </c>
      <c r="Q46" s="135">
        <v>40908</v>
      </c>
      <c r="R46" s="39"/>
      <c r="S46" s="96">
        <f t="shared" si="4"/>
        <v>4952</v>
      </c>
      <c r="T46" s="96">
        <f t="shared" si="5"/>
        <v>8243.01</v>
      </c>
    </row>
    <row r="47" spans="1:20" s="44" customFormat="1" ht="18" customHeight="1">
      <c r="A47" s="56" t="s">
        <v>40</v>
      </c>
      <c r="B47" s="56" t="s">
        <v>35</v>
      </c>
      <c r="C47" s="57" t="s">
        <v>36</v>
      </c>
      <c r="D47" s="50">
        <v>10858005</v>
      </c>
      <c r="E47" s="30">
        <v>916844</v>
      </c>
      <c r="F47" s="31" t="s">
        <v>223</v>
      </c>
      <c r="G47" s="50" t="s">
        <v>20</v>
      </c>
      <c r="H47" s="50" t="s">
        <v>21</v>
      </c>
      <c r="I47" s="50" t="s">
        <v>23</v>
      </c>
      <c r="J47" s="34">
        <v>48743019</v>
      </c>
      <c r="K47" s="39"/>
      <c r="L47" s="82">
        <v>1626</v>
      </c>
      <c r="M47" s="85" t="s">
        <v>42</v>
      </c>
      <c r="N47" s="90">
        <v>3390.77</v>
      </c>
      <c r="O47" s="90">
        <v>2441.66</v>
      </c>
      <c r="P47" s="53">
        <f t="shared" si="3"/>
        <v>5832.43</v>
      </c>
      <c r="Q47" s="135">
        <v>40908</v>
      </c>
      <c r="R47" s="39"/>
      <c r="S47" s="96">
        <f t="shared" si="4"/>
        <v>1626</v>
      </c>
      <c r="T47" s="96">
        <f t="shared" si="5"/>
        <v>2441.66</v>
      </c>
    </row>
    <row r="48" spans="1:20" s="44" customFormat="1" ht="18" customHeight="1">
      <c r="A48" s="56" t="s">
        <v>40</v>
      </c>
      <c r="B48" s="56" t="s">
        <v>37</v>
      </c>
      <c r="C48" s="57" t="s">
        <v>212</v>
      </c>
      <c r="D48" s="50">
        <v>10858005</v>
      </c>
      <c r="E48" s="33">
        <v>1203042</v>
      </c>
      <c r="F48" s="31" t="s">
        <v>224</v>
      </c>
      <c r="G48" s="50" t="s">
        <v>19</v>
      </c>
      <c r="H48" s="50"/>
      <c r="I48" s="50"/>
      <c r="J48" s="34">
        <v>37116578</v>
      </c>
      <c r="K48" s="39"/>
      <c r="L48" s="82">
        <v>421790</v>
      </c>
      <c r="M48" s="85" t="s">
        <v>42</v>
      </c>
      <c r="N48" s="90">
        <v>456373.72</v>
      </c>
      <c r="O48" s="90">
        <v>804268.03</v>
      </c>
      <c r="P48" s="53">
        <f t="shared" si="3"/>
        <v>1260641.75</v>
      </c>
      <c r="Q48" s="135">
        <v>40908</v>
      </c>
      <c r="R48" s="39"/>
      <c r="S48" s="96">
        <f t="shared" si="4"/>
        <v>421790</v>
      </c>
      <c r="T48" s="96">
        <f t="shared" si="5"/>
        <v>804268.03</v>
      </c>
    </row>
    <row r="49" spans="1:20" s="44" customFormat="1" ht="18" customHeight="1">
      <c r="A49" s="56" t="s">
        <v>40</v>
      </c>
      <c r="B49" s="56" t="s">
        <v>24</v>
      </c>
      <c r="C49" s="57" t="s">
        <v>213</v>
      </c>
      <c r="D49" s="50">
        <v>10858005</v>
      </c>
      <c r="E49" s="30">
        <v>1057296</v>
      </c>
      <c r="F49" s="31" t="s">
        <v>225</v>
      </c>
      <c r="G49" s="50" t="s">
        <v>20</v>
      </c>
      <c r="H49" s="50" t="s">
        <v>27</v>
      </c>
      <c r="I49" s="50" t="s">
        <v>33</v>
      </c>
      <c r="J49" s="34">
        <v>44471760</v>
      </c>
      <c r="K49" s="39"/>
      <c r="L49" s="82">
        <v>2019</v>
      </c>
      <c r="M49" s="85" t="s">
        <v>42</v>
      </c>
      <c r="N49" s="90">
        <v>5638.66</v>
      </c>
      <c r="O49" s="90">
        <v>3571.96</v>
      </c>
      <c r="P49" s="53">
        <f t="shared" si="3"/>
        <v>9210.619999999999</v>
      </c>
      <c r="Q49" s="135">
        <v>40908</v>
      </c>
      <c r="R49" s="39"/>
      <c r="S49" s="96">
        <f t="shared" si="4"/>
        <v>2019</v>
      </c>
      <c r="T49" s="96">
        <f t="shared" si="5"/>
        <v>3571.96</v>
      </c>
    </row>
    <row r="50" spans="1:20" s="44" customFormat="1" ht="18" customHeight="1">
      <c r="A50" s="56" t="s">
        <v>40</v>
      </c>
      <c r="B50" s="56" t="s">
        <v>26</v>
      </c>
      <c r="C50" s="57" t="s">
        <v>214</v>
      </c>
      <c r="D50" s="50">
        <v>10858005</v>
      </c>
      <c r="E50" s="33">
        <v>940532</v>
      </c>
      <c r="F50" s="31" t="s">
        <v>226</v>
      </c>
      <c r="G50" s="50" t="s">
        <v>20</v>
      </c>
      <c r="H50" s="50" t="s">
        <v>27</v>
      </c>
      <c r="I50" s="50" t="s">
        <v>25</v>
      </c>
      <c r="J50" s="34">
        <v>71896978</v>
      </c>
      <c r="K50" s="39"/>
      <c r="L50" s="82">
        <v>1692</v>
      </c>
      <c r="M50" s="85" t="s">
        <v>42</v>
      </c>
      <c r="N50" s="90">
        <v>5105</v>
      </c>
      <c r="O50" s="90">
        <v>3032.32</v>
      </c>
      <c r="P50" s="53">
        <f t="shared" si="3"/>
        <v>8137.32</v>
      </c>
      <c r="Q50" s="135">
        <v>40908</v>
      </c>
      <c r="R50" s="39"/>
      <c r="S50" s="96">
        <f t="shared" si="4"/>
        <v>1692</v>
      </c>
      <c r="T50" s="96">
        <f t="shared" si="5"/>
        <v>3032.32</v>
      </c>
    </row>
    <row r="51" spans="1:20" s="44" customFormat="1" ht="18" customHeight="1">
      <c r="A51" s="56" t="s">
        <v>40</v>
      </c>
      <c r="B51" s="56" t="s">
        <v>24</v>
      </c>
      <c r="C51" s="57" t="s">
        <v>215</v>
      </c>
      <c r="D51" s="50">
        <v>10858005</v>
      </c>
      <c r="E51" s="30">
        <v>1043912</v>
      </c>
      <c r="F51" s="31" t="s">
        <v>227</v>
      </c>
      <c r="G51" s="50" t="s">
        <v>20</v>
      </c>
      <c r="H51" s="50" t="s">
        <v>21</v>
      </c>
      <c r="I51" s="50" t="s">
        <v>25</v>
      </c>
      <c r="J51" s="34">
        <v>71897034</v>
      </c>
      <c r="K51" s="39"/>
      <c r="L51" s="82">
        <v>20937</v>
      </c>
      <c r="M51" s="85" t="s">
        <v>42</v>
      </c>
      <c r="N51" s="90">
        <v>35041.78</v>
      </c>
      <c r="O51" s="90">
        <v>35178.65</v>
      </c>
      <c r="P51" s="53">
        <f t="shared" si="3"/>
        <v>70220.43</v>
      </c>
      <c r="Q51" s="135">
        <v>40908</v>
      </c>
      <c r="R51" s="39"/>
      <c r="S51" s="96">
        <f t="shared" si="4"/>
        <v>20937</v>
      </c>
      <c r="T51" s="96">
        <f t="shared" si="5"/>
        <v>35178.65</v>
      </c>
    </row>
    <row r="52" spans="1:20" s="44" customFormat="1" ht="18" customHeight="1">
      <c r="A52" s="56" t="s">
        <v>40</v>
      </c>
      <c r="B52" s="56" t="s">
        <v>28</v>
      </c>
      <c r="C52" s="57" t="s">
        <v>216</v>
      </c>
      <c r="D52" s="50">
        <v>10858005</v>
      </c>
      <c r="E52" s="33">
        <v>1052319</v>
      </c>
      <c r="F52" s="31" t="s">
        <v>228</v>
      </c>
      <c r="G52" s="50" t="s">
        <v>20</v>
      </c>
      <c r="H52" s="50" t="s">
        <v>27</v>
      </c>
      <c r="I52" s="50" t="s">
        <v>29</v>
      </c>
      <c r="J52" s="34">
        <v>71897037</v>
      </c>
      <c r="K52" s="39"/>
      <c r="L52" s="82">
        <v>3301</v>
      </c>
      <c r="M52" s="85" t="s">
        <v>42</v>
      </c>
      <c r="N52" s="90">
        <v>8156.7</v>
      </c>
      <c r="O52" s="90">
        <v>5687.65</v>
      </c>
      <c r="P52" s="53">
        <f t="shared" si="3"/>
        <v>13844.349999999999</v>
      </c>
      <c r="Q52" s="135">
        <v>40908</v>
      </c>
      <c r="R52" s="39"/>
      <c r="S52" s="96">
        <f t="shared" si="4"/>
        <v>3301</v>
      </c>
      <c r="T52" s="96">
        <f t="shared" si="5"/>
        <v>5687.65</v>
      </c>
    </row>
    <row r="53" spans="1:20" s="44" customFormat="1" ht="18" customHeight="1">
      <c r="A53" s="56" t="s">
        <v>40</v>
      </c>
      <c r="B53" s="56" t="s">
        <v>30</v>
      </c>
      <c r="C53" s="57" t="s">
        <v>217</v>
      </c>
      <c r="D53" s="50">
        <v>10858005</v>
      </c>
      <c r="E53" s="30">
        <v>1202963</v>
      </c>
      <c r="F53" s="31" t="s">
        <v>229</v>
      </c>
      <c r="G53" s="50" t="s">
        <v>19</v>
      </c>
      <c r="H53" s="50"/>
      <c r="I53" s="50"/>
      <c r="J53" s="34">
        <v>37108301</v>
      </c>
      <c r="K53" s="39"/>
      <c r="L53" s="82">
        <v>2263</v>
      </c>
      <c r="M53" s="85" t="s">
        <v>42</v>
      </c>
      <c r="N53" s="90">
        <v>14994.85</v>
      </c>
      <c r="O53" s="90">
        <v>4929.4</v>
      </c>
      <c r="P53" s="53">
        <f t="shared" si="3"/>
        <v>19924.25</v>
      </c>
      <c r="Q53" s="135">
        <v>40908</v>
      </c>
      <c r="R53" s="39"/>
      <c r="S53" s="96">
        <f t="shared" si="4"/>
        <v>2263</v>
      </c>
      <c r="T53" s="96">
        <f t="shared" si="5"/>
        <v>4929.4</v>
      </c>
    </row>
    <row r="54" spans="1:20" s="44" customFormat="1" ht="18" customHeight="1">
      <c r="A54" s="56" t="s">
        <v>40</v>
      </c>
      <c r="B54" s="56" t="s">
        <v>31</v>
      </c>
      <c r="C54" s="57" t="s">
        <v>218</v>
      </c>
      <c r="D54" s="50">
        <v>10858005</v>
      </c>
      <c r="E54" s="33">
        <v>883156</v>
      </c>
      <c r="F54" s="31" t="s">
        <v>230</v>
      </c>
      <c r="G54" s="50" t="s">
        <v>20</v>
      </c>
      <c r="H54" s="50" t="s">
        <v>21</v>
      </c>
      <c r="I54" s="50" t="s">
        <v>32</v>
      </c>
      <c r="J54" s="34">
        <v>77000264</v>
      </c>
      <c r="K54" s="39"/>
      <c r="L54" s="82">
        <v>3378</v>
      </c>
      <c r="M54" s="85" t="s">
        <v>42</v>
      </c>
      <c r="N54" s="90">
        <v>17054.58</v>
      </c>
      <c r="O54" s="90">
        <v>5790.93</v>
      </c>
      <c r="P54" s="53">
        <f t="shared" si="3"/>
        <v>22845.510000000002</v>
      </c>
      <c r="Q54" s="135">
        <v>40908</v>
      </c>
      <c r="R54" s="39"/>
      <c r="S54" s="96">
        <f t="shared" si="4"/>
        <v>3378</v>
      </c>
      <c r="T54" s="96">
        <f t="shared" si="5"/>
        <v>5790.93</v>
      </c>
    </row>
    <row r="55" spans="1:20" s="44" customFormat="1" ht="18" customHeight="1">
      <c r="A55" s="45"/>
      <c r="B55" s="45"/>
      <c r="C55" s="46"/>
      <c r="D55" s="126"/>
      <c r="E55" s="76"/>
      <c r="F55" s="48"/>
      <c r="G55" s="76"/>
      <c r="H55" s="76"/>
      <c r="I55" s="76"/>
      <c r="J55" s="48"/>
      <c r="K55" s="47"/>
      <c r="L55" s="83"/>
      <c r="M55" s="86"/>
      <c r="N55" s="91"/>
      <c r="O55" s="95"/>
      <c r="P55" s="95"/>
      <c r="Q55" s="135">
        <v>40908</v>
      </c>
      <c r="R55" s="47"/>
      <c r="S55" s="97"/>
      <c r="T55" s="97"/>
    </row>
    <row r="56" spans="1:20" s="41" customFormat="1" ht="18" customHeight="1">
      <c r="A56" s="58" t="s">
        <v>40</v>
      </c>
      <c r="B56" s="59" t="s">
        <v>231</v>
      </c>
      <c r="C56" s="59" t="s">
        <v>231</v>
      </c>
      <c r="D56" s="50">
        <v>10858005</v>
      </c>
      <c r="E56" s="125">
        <v>1144081</v>
      </c>
      <c r="F56" s="31" t="s">
        <v>316</v>
      </c>
      <c r="G56" s="50" t="s">
        <v>20</v>
      </c>
      <c r="H56" s="50" t="s">
        <v>21</v>
      </c>
      <c r="I56" s="50" t="s">
        <v>232</v>
      </c>
      <c r="J56" s="127">
        <v>48848581</v>
      </c>
      <c r="K56" s="51"/>
      <c r="L56" s="82">
        <v>15009</v>
      </c>
      <c r="M56" s="87" t="s">
        <v>42</v>
      </c>
      <c r="N56" s="52">
        <v>25774.11953</v>
      </c>
      <c r="O56" s="52">
        <v>21461.391</v>
      </c>
      <c r="P56" s="53">
        <f>SUM(N56+O56)</f>
        <v>47235.51053</v>
      </c>
      <c r="Q56" s="135">
        <v>40908</v>
      </c>
      <c r="R56" s="49"/>
      <c r="S56" s="96">
        <f>L56*1</f>
        <v>15009</v>
      </c>
      <c r="T56" s="96">
        <f t="shared" si="5"/>
        <v>21461.391</v>
      </c>
    </row>
    <row r="57" spans="1:20" s="41" customFormat="1" ht="18" customHeight="1">
      <c r="A57" s="58" t="s">
        <v>40</v>
      </c>
      <c r="B57" s="59" t="s">
        <v>233</v>
      </c>
      <c r="C57" s="59" t="s">
        <v>233</v>
      </c>
      <c r="D57" s="50">
        <v>10858005</v>
      </c>
      <c r="E57" s="125">
        <v>100312020</v>
      </c>
      <c r="F57" s="31" t="s">
        <v>317</v>
      </c>
      <c r="G57" s="50" t="s">
        <v>20</v>
      </c>
      <c r="H57" s="50" t="s">
        <v>27</v>
      </c>
      <c r="I57" s="50" t="s">
        <v>232</v>
      </c>
      <c r="J57" s="127">
        <v>2009025645</v>
      </c>
      <c r="K57" s="51"/>
      <c r="L57" s="82">
        <v>16922</v>
      </c>
      <c r="M57" s="87" t="s">
        <v>42</v>
      </c>
      <c r="N57" s="52">
        <v>43146.7224</v>
      </c>
      <c r="O57" s="52">
        <v>27687.484</v>
      </c>
      <c r="P57" s="53">
        <f aca="true" t="shared" si="6" ref="P57:P99">SUM(N57+O57)</f>
        <v>70834.2064</v>
      </c>
      <c r="Q57" s="135">
        <v>40908</v>
      </c>
      <c r="R57" s="49"/>
      <c r="S57" s="96">
        <f aca="true" t="shared" si="7" ref="S57:S99">L57*1</f>
        <v>16922</v>
      </c>
      <c r="T57" s="96">
        <f t="shared" si="5"/>
        <v>27687.484</v>
      </c>
    </row>
    <row r="58" spans="1:20" s="41" customFormat="1" ht="18" customHeight="1">
      <c r="A58" s="58" t="s">
        <v>40</v>
      </c>
      <c r="B58" s="59" t="s">
        <v>234</v>
      </c>
      <c r="C58" s="59" t="s">
        <v>234</v>
      </c>
      <c r="D58" s="50">
        <v>10858005</v>
      </c>
      <c r="E58" s="125">
        <v>1000384576</v>
      </c>
      <c r="F58" s="31" t="s">
        <v>318</v>
      </c>
      <c r="G58" s="50" t="s">
        <v>20</v>
      </c>
      <c r="H58" s="50" t="s">
        <v>294</v>
      </c>
      <c r="I58" s="50" t="s">
        <v>235</v>
      </c>
      <c r="J58" s="127">
        <v>69347929</v>
      </c>
      <c r="K58" s="51"/>
      <c r="L58" s="82">
        <v>2408</v>
      </c>
      <c r="M58" s="87" t="s">
        <v>42</v>
      </c>
      <c r="N58" s="52">
        <v>4101.29</v>
      </c>
      <c r="O58" s="52">
        <v>2753.952</v>
      </c>
      <c r="P58" s="53">
        <f t="shared" si="6"/>
        <v>6855.242</v>
      </c>
      <c r="Q58" s="135">
        <v>40908</v>
      </c>
      <c r="R58" s="49"/>
      <c r="S58" s="96">
        <f t="shared" si="7"/>
        <v>2408</v>
      </c>
      <c r="T58" s="96">
        <f t="shared" si="5"/>
        <v>2753.952</v>
      </c>
    </row>
    <row r="59" spans="1:20" s="41" customFormat="1" ht="18" customHeight="1">
      <c r="A59" s="58" t="s">
        <v>40</v>
      </c>
      <c r="B59" s="59" t="s">
        <v>236</v>
      </c>
      <c r="C59" s="59" t="s">
        <v>236</v>
      </c>
      <c r="D59" s="50">
        <v>10858005</v>
      </c>
      <c r="E59" s="125">
        <v>673207</v>
      </c>
      <c r="F59" s="31" t="s">
        <v>319</v>
      </c>
      <c r="G59" s="50" t="s">
        <v>20</v>
      </c>
      <c r="H59" s="50" t="s">
        <v>27</v>
      </c>
      <c r="I59" s="50" t="s">
        <v>237</v>
      </c>
      <c r="J59" s="127">
        <v>48642500</v>
      </c>
      <c r="K59" s="51"/>
      <c r="L59" s="82">
        <v>3410</v>
      </c>
      <c r="M59" s="87" t="s">
        <v>42</v>
      </c>
      <c r="N59" s="52">
        <v>8686.572</v>
      </c>
      <c r="O59" s="52">
        <v>5771.02</v>
      </c>
      <c r="P59" s="53">
        <f t="shared" si="6"/>
        <v>14457.592</v>
      </c>
      <c r="Q59" s="135">
        <v>40908</v>
      </c>
      <c r="R59" s="49"/>
      <c r="S59" s="96">
        <f t="shared" si="7"/>
        <v>3410</v>
      </c>
      <c r="T59" s="96">
        <f t="shared" si="5"/>
        <v>5771.02</v>
      </c>
    </row>
    <row r="60" spans="1:20" s="41" customFormat="1" ht="18" customHeight="1">
      <c r="A60" s="58" t="s">
        <v>40</v>
      </c>
      <c r="B60" s="60" t="s">
        <v>238</v>
      </c>
      <c r="C60" s="60" t="s">
        <v>238</v>
      </c>
      <c r="D60" s="50">
        <v>10858005</v>
      </c>
      <c r="E60" s="125">
        <v>681314</v>
      </c>
      <c r="F60" s="31" t="s">
        <v>320</v>
      </c>
      <c r="G60" s="50" t="s">
        <v>20</v>
      </c>
      <c r="H60" s="50" t="s">
        <v>27</v>
      </c>
      <c r="I60" s="50" t="s">
        <v>239</v>
      </c>
      <c r="J60" s="127">
        <v>25190085</v>
      </c>
      <c r="K60" s="51"/>
      <c r="L60" s="82">
        <v>210</v>
      </c>
      <c r="M60" s="87" t="s">
        <v>42</v>
      </c>
      <c r="N60" s="52">
        <v>957.132</v>
      </c>
      <c r="O60" s="52">
        <v>580.62</v>
      </c>
      <c r="P60" s="53">
        <f t="shared" si="6"/>
        <v>1537.752</v>
      </c>
      <c r="Q60" s="135">
        <v>40908</v>
      </c>
      <c r="R60" s="52"/>
      <c r="S60" s="96">
        <f t="shared" si="7"/>
        <v>210</v>
      </c>
      <c r="T60" s="96">
        <f t="shared" si="5"/>
        <v>580.62</v>
      </c>
    </row>
    <row r="61" spans="1:20" s="41" customFormat="1" ht="18" customHeight="1">
      <c r="A61" s="58" t="s">
        <v>40</v>
      </c>
      <c r="B61" s="60" t="s">
        <v>240</v>
      </c>
      <c r="C61" s="60" t="s">
        <v>240</v>
      </c>
      <c r="D61" s="50">
        <v>10858005</v>
      </c>
      <c r="E61" s="125">
        <v>927546</v>
      </c>
      <c r="F61" s="31" t="s">
        <v>321</v>
      </c>
      <c r="G61" s="50" t="s">
        <v>20</v>
      </c>
      <c r="H61" s="50" t="s">
        <v>46</v>
      </c>
      <c r="I61" s="50" t="s">
        <v>239</v>
      </c>
      <c r="J61" s="127">
        <v>11069121</v>
      </c>
      <c r="K61" s="51"/>
      <c r="L61" s="82">
        <v>87</v>
      </c>
      <c r="M61" s="87" t="s">
        <v>42</v>
      </c>
      <c r="N61" s="52">
        <v>365.7228</v>
      </c>
      <c r="O61" s="52">
        <v>381.114</v>
      </c>
      <c r="P61" s="53">
        <f t="shared" si="6"/>
        <v>746.8368</v>
      </c>
      <c r="Q61" s="135">
        <v>40908</v>
      </c>
      <c r="R61" s="52"/>
      <c r="S61" s="96">
        <f t="shared" si="7"/>
        <v>87</v>
      </c>
      <c r="T61" s="96">
        <f t="shared" si="5"/>
        <v>381.114</v>
      </c>
    </row>
    <row r="62" spans="1:20" s="41" customFormat="1" ht="18" customHeight="1">
      <c r="A62" s="58" t="s">
        <v>40</v>
      </c>
      <c r="B62" s="60" t="s">
        <v>241</v>
      </c>
      <c r="C62" s="60" t="s">
        <v>241</v>
      </c>
      <c r="D62" s="50">
        <v>10858005</v>
      </c>
      <c r="E62" s="125">
        <v>1165989</v>
      </c>
      <c r="F62" s="31" t="s">
        <v>322</v>
      </c>
      <c r="G62" s="50" t="s">
        <v>20</v>
      </c>
      <c r="H62" s="50" t="s">
        <v>27</v>
      </c>
      <c r="I62" s="50" t="s">
        <v>242</v>
      </c>
      <c r="J62" s="127">
        <v>3044376</v>
      </c>
      <c r="K62" s="51"/>
      <c r="L62" s="82">
        <v>56</v>
      </c>
      <c r="M62" s="87" t="s">
        <v>42</v>
      </c>
      <c r="N62" s="52">
        <v>2470.3232</v>
      </c>
      <c r="O62" s="52">
        <v>330.832</v>
      </c>
      <c r="P62" s="53">
        <f t="shared" si="6"/>
        <v>2801.1551999999997</v>
      </c>
      <c r="Q62" s="135">
        <v>40908</v>
      </c>
      <c r="R62" s="52"/>
      <c r="S62" s="96">
        <f t="shared" si="7"/>
        <v>56</v>
      </c>
      <c r="T62" s="96">
        <f t="shared" si="5"/>
        <v>330.832</v>
      </c>
    </row>
    <row r="63" spans="1:20" s="41" customFormat="1" ht="18" customHeight="1">
      <c r="A63" s="58" t="s">
        <v>40</v>
      </c>
      <c r="B63" s="60" t="s">
        <v>243</v>
      </c>
      <c r="C63" s="60" t="s">
        <v>243</v>
      </c>
      <c r="D63" s="50">
        <v>10858005</v>
      </c>
      <c r="E63" s="125">
        <v>1000146715</v>
      </c>
      <c r="F63" s="31" t="s">
        <v>323</v>
      </c>
      <c r="G63" s="50" t="s">
        <v>20</v>
      </c>
      <c r="H63" s="50" t="s">
        <v>46</v>
      </c>
      <c r="I63" s="50" t="s">
        <v>244</v>
      </c>
      <c r="J63" s="127">
        <v>11040926</v>
      </c>
      <c r="K63" s="51"/>
      <c r="L63" s="82">
        <v>746</v>
      </c>
      <c r="M63" s="87" t="s">
        <v>42</v>
      </c>
      <c r="N63" s="52">
        <v>2227.0024</v>
      </c>
      <c r="O63" s="52">
        <v>1450.012</v>
      </c>
      <c r="P63" s="53">
        <f t="shared" si="6"/>
        <v>3677.0144</v>
      </c>
      <c r="Q63" s="135">
        <v>40908</v>
      </c>
      <c r="R63" s="52"/>
      <c r="S63" s="96">
        <f t="shared" si="7"/>
        <v>746</v>
      </c>
      <c r="T63" s="96">
        <f t="shared" si="5"/>
        <v>1450.012</v>
      </c>
    </row>
    <row r="64" spans="1:20" s="41" customFormat="1" ht="18" customHeight="1">
      <c r="A64" s="58" t="s">
        <v>40</v>
      </c>
      <c r="B64" s="60" t="s">
        <v>245</v>
      </c>
      <c r="C64" s="60" t="s">
        <v>245</v>
      </c>
      <c r="D64" s="50">
        <v>10858005</v>
      </c>
      <c r="E64" s="125">
        <v>1000146716</v>
      </c>
      <c r="F64" s="31" t="s">
        <v>324</v>
      </c>
      <c r="G64" s="50" t="s">
        <v>20</v>
      </c>
      <c r="H64" s="50" t="s">
        <v>46</v>
      </c>
      <c r="I64" s="50" t="s">
        <v>244</v>
      </c>
      <c r="J64" s="127">
        <v>11040929</v>
      </c>
      <c r="K64" s="51"/>
      <c r="L64" s="82">
        <v>744</v>
      </c>
      <c r="M64" s="87" t="s">
        <v>42</v>
      </c>
      <c r="N64" s="52">
        <v>2221.3536</v>
      </c>
      <c r="O64" s="52">
        <v>1446.768</v>
      </c>
      <c r="P64" s="53">
        <f t="shared" si="6"/>
        <v>3668.1216</v>
      </c>
      <c r="Q64" s="135">
        <v>40908</v>
      </c>
      <c r="R64" s="52"/>
      <c r="S64" s="96">
        <f t="shared" si="7"/>
        <v>744</v>
      </c>
      <c r="T64" s="96">
        <f t="shared" si="5"/>
        <v>1446.768</v>
      </c>
    </row>
    <row r="65" spans="1:20" s="41" customFormat="1" ht="18" customHeight="1">
      <c r="A65" s="58" t="s">
        <v>40</v>
      </c>
      <c r="B65" s="60" t="s">
        <v>246</v>
      </c>
      <c r="C65" s="60" t="s">
        <v>246</v>
      </c>
      <c r="D65" s="50">
        <v>10858005</v>
      </c>
      <c r="E65" s="125">
        <v>510477</v>
      </c>
      <c r="F65" s="31" t="s">
        <v>325</v>
      </c>
      <c r="G65" s="50" t="s">
        <v>20</v>
      </c>
      <c r="H65" s="50" t="s">
        <v>294</v>
      </c>
      <c r="I65" s="50" t="s">
        <v>235</v>
      </c>
      <c r="J65" s="127">
        <v>2008064044</v>
      </c>
      <c r="K65" s="51"/>
      <c r="L65" s="82">
        <v>7866</v>
      </c>
      <c r="M65" s="87" t="s">
        <v>42</v>
      </c>
      <c r="N65" s="52">
        <v>7658.2722</v>
      </c>
      <c r="O65" s="52">
        <v>8452.104</v>
      </c>
      <c r="P65" s="53">
        <f t="shared" si="6"/>
        <v>16110.376199999999</v>
      </c>
      <c r="Q65" s="135">
        <v>40908</v>
      </c>
      <c r="R65" s="49"/>
      <c r="S65" s="96">
        <f t="shared" si="7"/>
        <v>7866</v>
      </c>
      <c r="T65" s="96">
        <f t="shared" si="5"/>
        <v>8452.104</v>
      </c>
    </row>
    <row r="66" spans="1:20" s="41" customFormat="1" ht="18" customHeight="1">
      <c r="A66" s="58" t="s">
        <v>40</v>
      </c>
      <c r="B66" s="60" t="s">
        <v>246</v>
      </c>
      <c r="C66" s="60" t="s">
        <v>246</v>
      </c>
      <c r="D66" s="50">
        <v>10858005</v>
      </c>
      <c r="E66" s="125">
        <v>510491</v>
      </c>
      <c r="F66" s="31" t="s">
        <v>326</v>
      </c>
      <c r="G66" s="50" t="s">
        <v>20</v>
      </c>
      <c r="H66" s="50" t="s">
        <v>294</v>
      </c>
      <c r="I66" s="50" t="s">
        <v>247</v>
      </c>
      <c r="J66" s="127">
        <v>74120324</v>
      </c>
      <c r="K66" s="51"/>
      <c r="L66" s="82">
        <v>53165</v>
      </c>
      <c r="M66" s="87" t="s">
        <v>42</v>
      </c>
      <c r="N66" s="52">
        <v>41019.6305</v>
      </c>
      <c r="O66" s="52">
        <v>55744.26</v>
      </c>
      <c r="P66" s="53">
        <f t="shared" si="6"/>
        <v>96763.89050000001</v>
      </c>
      <c r="Q66" s="135">
        <v>40908</v>
      </c>
      <c r="R66" s="49"/>
      <c r="S66" s="96">
        <f t="shared" si="7"/>
        <v>53165</v>
      </c>
      <c r="T66" s="96">
        <f t="shared" si="5"/>
        <v>55744.26</v>
      </c>
    </row>
    <row r="67" spans="1:20" s="41" customFormat="1" ht="18" customHeight="1">
      <c r="A67" s="58" t="s">
        <v>40</v>
      </c>
      <c r="B67" s="60" t="s">
        <v>248</v>
      </c>
      <c r="C67" s="60" t="s">
        <v>248</v>
      </c>
      <c r="D67" s="50">
        <v>10858005</v>
      </c>
      <c r="E67" s="125">
        <v>587728</v>
      </c>
      <c r="F67" s="31" t="s">
        <v>327</v>
      </c>
      <c r="G67" s="50" t="s">
        <v>20</v>
      </c>
      <c r="H67" s="50" t="s">
        <v>294</v>
      </c>
      <c r="I67" s="50" t="s">
        <v>249</v>
      </c>
      <c r="J67" s="127">
        <v>71853730</v>
      </c>
      <c r="K67" s="51"/>
      <c r="L67" s="82">
        <v>14026</v>
      </c>
      <c r="M67" s="87" t="s">
        <v>42</v>
      </c>
      <c r="N67" s="52">
        <v>14192.7442</v>
      </c>
      <c r="O67" s="52">
        <v>14883.144</v>
      </c>
      <c r="P67" s="53">
        <f t="shared" si="6"/>
        <v>29075.8882</v>
      </c>
      <c r="Q67" s="135">
        <v>40908</v>
      </c>
      <c r="R67" s="49"/>
      <c r="S67" s="96">
        <f t="shared" si="7"/>
        <v>14026</v>
      </c>
      <c r="T67" s="96">
        <f t="shared" si="5"/>
        <v>14883.144</v>
      </c>
    </row>
    <row r="68" spans="1:20" s="41" customFormat="1" ht="18" customHeight="1">
      <c r="A68" s="58" t="s">
        <v>40</v>
      </c>
      <c r="B68" s="60" t="s">
        <v>250</v>
      </c>
      <c r="C68" s="60" t="s">
        <v>250</v>
      </c>
      <c r="D68" s="50">
        <v>10858005</v>
      </c>
      <c r="E68" s="125">
        <v>610312</v>
      </c>
      <c r="F68" s="31" t="s">
        <v>328</v>
      </c>
      <c r="G68" s="50" t="s">
        <v>20</v>
      </c>
      <c r="H68" s="50" t="s">
        <v>294</v>
      </c>
      <c r="I68" s="50" t="s">
        <v>232</v>
      </c>
      <c r="J68" s="127">
        <v>150006182</v>
      </c>
      <c r="K68" s="51"/>
      <c r="L68" s="82">
        <v>7018</v>
      </c>
      <c r="M68" s="87" t="s">
        <v>42</v>
      </c>
      <c r="N68" s="52">
        <v>8737.6306</v>
      </c>
      <c r="O68" s="52">
        <v>7566.792</v>
      </c>
      <c r="P68" s="53">
        <f t="shared" si="6"/>
        <v>16304.422600000002</v>
      </c>
      <c r="Q68" s="135">
        <v>40908</v>
      </c>
      <c r="R68" s="49"/>
      <c r="S68" s="96">
        <f t="shared" si="7"/>
        <v>7018</v>
      </c>
      <c r="T68" s="96">
        <f t="shared" si="5"/>
        <v>7566.792</v>
      </c>
    </row>
    <row r="69" spans="1:20" s="41" customFormat="1" ht="18" customHeight="1">
      <c r="A69" s="58" t="s">
        <v>40</v>
      </c>
      <c r="B69" s="60" t="s">
        <v>251</v>
      </c>
      <c r="C69" s="60" t="s">
        <v>251</v>
      </c>
      <c r="D69" s="50">
        <v>10858005</v>
      </c>
      <c r="E69" s="125">
        <v>629988</v>
      </c>
      <c r="F69" s="31" t="s">
        <v>329</v>
      </c>
      <c r="G69" s="50" t="s">
        <v>20</v>
      </c>
      <c r="H69" s="50" t="s">
        <v>294</v>
      </c>
      <c r="I69" s="50" t="s">
        <v>247</v>
      </c>
      <c r="J69" s="127">
        <v>31386433</v>
      </c>
      <c r="K69" s="51"/>
      <c r="L69" s="82">
        <v>22735</v>
      </c>
      <c r="M69" s="87" t="s">
        <v>42</v>
      </c>
      <c r="N69" s="52">
        <v>21188.3995</v>
      </c>
      <c r="O69" s="52">
        <v>23975.34</v>
      </c>
      <c r="P69" s="53">
        <f t="shared" si="6"/>
        <v>45163.739499999996</v>
      </c>
      <c r="Q69" s="135">
        <v>40908</v>
      </c>
      <c r="R69" s="49"/>
      <c r="S69" s="96">
        <f t="shared" si="7"/>
        <v>22735</v>
      </c>
      <c r="T69" s="96">
        <f t="shared" si="5"/>
        <v>23975.34</v>
      </c>
    </row>
    <row r="70" spans="1:20" s="41" customFormat="1" ht="18" customHeight="1">
      <c r="A70" s="58" t="s">
        <v>40</v>
      </c>
      <c r="B70" s="60" t="s">
        <v>252</v>
      </c>
      <c r="C70" s="60" t="s">
        <v>252</v>
      </c>
      <c r="D70" s="50">
        <v>10858005</v>
      </c>
      <c r="E70" s="125">
        <v>655166</v>
      </c>
      <c r="F70" s="31" t="s">
        <v>330</v>
      </c>
      <c r="G70" s="50" t="s">
        <v>20</v>
      </c>
      <c r="H70" s="50" t="s">
        <v>294</v>
      </c>
      <c r="I70" s="50" t="s">
        <v>235</v>
      </c>
      <c r="J70" s="127">
        <v>4166382</v>
      </c>
      <c r="K70" s="51"/>
      <c r="L70" s="82">
        <v>14957</v>
      </c>
      <c r="M70" s="87" t="s">
        <v>42</v>
      </c>
      <c r="N70" s="52">
        <v>12279.4769</v>
      </c>
      <c r="O70" s="52">
        <v>14883.144</v>
      </c>
      <c r="P70" s="53">
        <f t="shared" si="6"/>
        <v>27162.6209</v>
      </c>
      <c r="Q70" s="135">
        <v>40908</v>
      </c>
      <c r="R70" s="49"/>
      <c r="S70" s="96">
        <f t="shared" si="7"/>
        <v>14957</v>
      </c>
      <c r="T70" s="96">
        <f t="shared" si="5"/>
        <v>14883.144</v>
      </c>
    </row>
    <row r="71" spans="1:20" s="41" customFormat="1" ht="18" customHeight="1">
      <c r="A71" s="58" t="s">
        <v>40</v>
      </c>
      <c r="B71" s="60" t="s">
        <v>253</v>
      </c>
      <c r="C71" s="60" t="s">
        <v>253</v>
      </c>
      <c r="D71" s="50">
        <v>10858005</v>
      </c>
      <c r="E71" s="125">
        <v>670493</v>
      </c>
      <c r="F71" s="31" t="s">
        <v>331</v>
      </c>
      <c r="G71" s="50" t="s">
        <v>20</v>
      </c>
      <c r="H71" s="50" t="s">
        <v>294</v>
      </c>
      <c r="I71" s="50" t="s">
        <v>254</v>
      </c>
      <c r="J71" s="127">
        <v>77000502</v>
      </c>
      <c r="K71" s="51"/>
      <c r="L71" s="82">
        <v>48961</v>
      </c>
      <c r="M71" s="87" t="s">
        <v>42</v>
      </c>
      <c r="N71" s="52">
        <v>44555.8837</v>
      </c>
      <c r="O71" s="52">
        <v>51355.284</v>
      </c>
      <c r="P71" s="53">
        <f t="shared" si="6"/>
        <v>95911.16769999999</v>
      </c>
      <c r="Q71" s="135">
        <v>40908</v>
      </c>
      <c r="R71" s="49"/>
      <c r="S71" s="96">
        <f t="shared" si="7"/>
        <v>48961</v>
      </c>
      <c r="T71" s="96">
        <f t="shared" si="5"/>
        <v>51355.284</v>
      </c>
    </row>
    <row r="72" spans="1:20" s="41" customFormat="1" ht="18" customHeight="1">
      <c r="A72" s="58" t="s">
        <v>40</v>
      </c>
      <c r="B72" s="60" t="s">
        <v>255</v>
      </c>
      <c r="C72" s="60" t="s">
        <v>255</v>
      </c>
      <c r="D72" s="50">
        <v>10858005</v>
      </c>
      <c r="E72" s="125">
        <v>715418</v>
      </c>
      <c r="F72" s="31" t="s">
        <v>332</v>
      </c>
      <c r="G72" s="50" t="s">
        <v>20</v>
      </c>
      <c r="H72" s="50" t="s">
        <v>294</v>
      </c>
      <c r="I72" s="50" t="s">
        <v>235</v>
      </c>
      <c r="J72" s="127">
        <v>71975572</v>
      </c>
      <c r="K72" s="51"/>
      <c r="L72" s="82">
        <v>9307</v>
      </c>
      <c r="M72" s="87" t="s">
        <v>42</v>
      </c>
      <c r="N72" s="52">
        <v>8597.3719</v>
      </c>
      <c r="O72" s="52">
        <v>9956.508</v>
      </c>
      <c r="P72" s="53">
        <f t="shared" si="6"/>
        <v>18553.8799</v>
      </c>
      <c r="Q72" s="135">
        <v>40908</v>
      </c>
      <c r="R72" s="49"/>
      <c r="S72" s="96">
        <f t="shared" si="7"/>
        <v>9307</v>
      </c>
      <c r="T72" s="96">
        <f t="shared" si="5"/>
        <v>9956.508</v>
      </c>
    </row>
    <row r="73" spans="1:20" s="41" customFormat="1" ht="18" customHeight="1">
      <c r="A73" s="58" t="s">
        <v>40</v>
      </c>
      <c r="B73" s="60" t="s">
        <v>256</v>
      </c>
      <c r="C73" s="60" t="s">
        <v>256</v>
      </c>
      <c r="D73" s="50">
        <v>10858005</v>
      </c>
      <c r="E73" s="125">
        <v>723196</v>
      </c>
      <c r="F73" s="31" t="s">
        <v>333</v>
      </c>
      <c r="G73" s="50" t="s">
        <v>20</v>
      </c>
      <c r="H73" s="50" t="s">
        <v>294</v>
      </c>
      <c r="I73" s="50" t="s">
        <v>257</v>
      </c>
      <c r="J73" s="127">
        <v>5880377</v>
      </c>
      <c r="K73" s="51"/>
      <c r="L73" s="82">
        <v>41875</v>
      </c>
      <c r="M73" s="87" t="s">
        <v>42</v>
      </c>
      <c r="N73" s="52">
        <v>32341.9375</v>
      </c>
      <c r="O73" s="52">
        <v>43957.5</v>
      </c>
      <c r="P73" s="53">
        <f t="shared" si="6"/>
        <v>76299.4375</v>
      </c>
      <c r="Q73" s="135">
        <v>40908</v>
      </c>
      <c r="R73" s="49"/>
      <c r="S73" s="96">
        <f t="shared" si="7"/>
        <v>41875</v>
      </c>
      <c r="T73" s="96">
        <f t="shared" si="5"/>
        <v>43957.5</v>
      </c>
    </row>
    <row r="74" spans="1:20" s="41" customFormat="1" ht="18" customHeight="1">
      <c r="A74" s="58" t="s">
        <v>40</v>
      </c>
      <c r="B74" s="60" t="s">
        <v>258</v>
      </c>
      <c r="C74" s="60" t="s">
        <v>258</v>
      </c>
      <c r="D74" s="50">
        <v>10858005</v>
      </c>
      <c r="E74" s="125">
        <v>748688</v>
      </c>
      <c r="F74" s="31" t="s">
        <v>334</v>
      </c>
      <c r="G74" s="50" t="s">
        <v>20</v>
      </c>
      <c r="H74" s="50" t="s">
        <v>294</v>
      </c>
      <c r="I74" s="50" t="s">
        <v>259</v>
      </c>
      <c r="J74" s="127">
        <v>48739664</v>
      </c>
      <c r="K74" s="51"/>
      <c r="L74" s="82">
        <v>30623</v>
      </c>
      <c r="M74" s="87" t="s">
        <v>42</v>
      </c>
      <c r="N74" s="52">
        <v>30073.0091</v>
      </c>
      <c r="O74" s="52">
        <v>32210.412</v>
      </c>
      <c r="P74" s="53">
        <f t="shared" si="6"/>
        <v>62283.4211</v>
      </c>
      <c r="Q74" s="135">
        <v>40908</v>
      </c>
      <c r="R74" s="49"/>
      <c r="S74" s="96">
        <f t="shared" si="7"/>
        <v>30623</v>
      </c>
      <c r="T74" s="96">
        <f t="shared" si="5"/>
        <v>32210.412</v>
      </c>
    </row>
    <row r="75" spans="1:20" s="41" customFormat="1" ht="18" customHeight="1">
      <c r="A75" s="58" t="s">
        <v>40</v>
      </c>
      <c r="B75" s="60" t="s">
        <v>260</v>
      </c>
      <c r="C75" s="60" t="s">
        <v>260</v>
      </c>
      <c r="D75" s="50">
        <v>10858005</v>
      </c>
      <c r="E75" s="125">
        <v>754159</v>
      </c>
      <c r="F75" s="31" t="s">
        <v>335</v>
      </c>
      <c r="G75" s="50" t="s">
        <v>20</v>
      </c>
      <c r="H75" s="50" t="s">
        <v>294</v>
      </c>
      <c r="I75" s="50" t="s">
        <v>261</v>
      </c>
      <c r="J75" s="127">
        <v>1386135</v>
      </c>
      <c r="K75" s="51"/>
      <c r="L75" s="82">
        <v>47090</v>
      </c>
      <c r="M75" s="87" t="s">
        <v>42</v>
      </c>
      <c r="N75" s="52">
        <v>34732.553</v>
      </c>
      <c r="O75" s="52">
        <v>49401.96</v>
      </c>
      <c r="P75" s="53">
        <f t="shared" si="6"/>
        <v>84134.513</v>
      </c>
      <c r="Q75" s="135">
        <v>40908</v>
      </c>
      <c r="R75" s="49"/>
      <c r="S75" s="96">
        <f t="shared" si="7"/>
        <v>47090</v>
      </c>
      <c r="T75" s="96">
        <f t="shared" si="5"/>
        <v>49401.96</v>
      </c>
    </row>
    <row r="76" spans="1:20" s="41" customFormat="1" ht="18" customHeight="1">
      <c r="A76" s="58" t="s">
        <v>40</v>
      </c>
      <c r="B76" s="60" t="s">
        <v>262</v>
      </c>
      <c r="C76" s="60" t="s">
        <v>262</v>
      </c>
      <c r="D76" s="50">
        <v>10858005</v>
      </c>
      <c r="E76" s="125">
        <v>780087</v>
      </c>
      <c r="F76" s="31" t="s">
        <v>336</v>
      </c>
      <c r="G76" s="50" t="s">
        <v>20</v>
      </c>
      <c r="H76" s="50" t="s">
        <v>294</v>
      </c>
      <c r="I76" s="50" t="s">
        <v>263</v>
      </c>
      <c r="J76" s="127">
        <v>1171819</v>
      </c>
      <c r="K76" s="51"/>
      <c r="L76" s="82">
        <v>9175</v>
      </c>
      <c r="M76" s="87" t="s">
        <v>42</v>
      </c>
      <c r="N76" s="52">
        <v>10023.3475</v>
      </c>
      <c r="O76" s="52">
        <v>9818.7</v>
      </c>
      <c r="P76" s="53">
        <f t="shared" si="6"/>
        <v>19842.0475</v>
      </c>
      <c r="Q76" s="135">
        <v>40908</v>
      </c>
      <c r="R76" s="49"/>
      <c r="S76" s="96">
        <f t="shared" si="7"/>
        <v>9175</v>
      </c>
      <c r="T76" s="96">
        <f t="shared" si="5"/>
        <v>9818.7</v>
      </c>
    </row>
    <row r="77" spans="1:20" s="41" customFormat="1" ht="18" customHeight="1">
      <c r="A77" s="58" t="s">
        <v>40</v>
      </c>
      <c r="B77" s="60" t="s">
        <v>264</v>
      </c>
      <c r="C77" s="60" t="s">
        <v>264</v>
      </c>
      <c r="D77" s="50">
        <v>10858005</v>
      </c>
      <c r="E77" s="125">
        <v>925490</v>
      </c>
      <c r="F77" s="31" t="s">
        <v>337</v>
      </c>
      <c r="G77" s="50" t="s">
        <v>20</v>
      </c>
      <c r="H77" s="50" t="s">
        <v>294</v>
      </c>
      <c r="I77" s="50" t="s">
        <v>247</v>
      </c>
      <c r="J77" s="127">
        <v>47249529</v>
      </c>
      <c r="K77" s="51"/>
      <c r="L77" s="82">
        <v>90952</v>
      </c>
      <c r="M77" s="87" t="s">
        <v>42</v>
      </c>
      <c r="N77" s="52">
        <v>65645.4184</v>
      </c>
      <c r="O77" s="52">
        <v>95193.888</v>
      </c>
      <c r="P77" s="53">
        <f t="shared" si="6"/>
        <v>160839.3064</v>
      </c>
      <c r="Q77" s="135">
        <v>40908</v>
      </c>
      <c r="R77" s="49"/>
      <c r="S77" s="96">
        <f t="shared" si="7"/>
        <v>90952</v>
      </c>
      <c r="T77" s="96">
        <f t="shared" si="5"/>
        <v>95193.888</v>
      </c>
    </row>
    <row r="78" spans="1:20" s="41" customFormat="1" ht="18" customHeight="1">
      <c r="A78" s="58" t="s">
        <v>40</v>
      </c>
      <c r="B78" s="60" t="s">
        <v>264</v>
      </c>
      <c r="C78" s="60" t="s">
        <v>264</v>
      </c>
      <c r="D78" s="50">
        <v>10858005</v>
      </c>
      <c r="E78" s="125">
        <v>926134</v>
      </c>
      <c r="F78" s="31" t="s">
        <v>338</v>
      </c>
      <c r="G78" s="50" t="s">
        <v>20</v>
      </c>
      <c r="H78" s="50" t="s">
        <v>294</v>
      </c>
      <c r="I78" s="50" t="s">
        <v>237</v>
      </c>
      <c r="J78" s="127">
        <v>4035714</v>
      </c>
      <c r="K78" s="51"/>
      <c r="L78" s="82">
        <v>6634</v>
      </c>
      <c r="M78" s="87" t="s">
        <v>42</v>
      </c>
      <c r="N78" s="52">
        <v>5943.3778</v>
      </c>
      <c r="O78" s="52">
        <v>7165.896</v>
      </c>
      <c r="P78" s="53">
        <f t="shared" si="6"/>
        <v>13109.273799999999</v>
      </c>
      <c r="Q78" s="135">
        <v>40908</v>
      </c>
      <c r="R78" s="49"/>
      <c r="S78" s="96">
        <f t="shared" si="7"/>
        <v>6634</v>
      </c>
      <c r="T78" s="96">
        <f t="shared" si="5"/>
        <v>7165.896</v>
      </c>
    </row>
    <row r="79" spans="1:20" s="41" customFormat="1" ht="18" customHeight="1">
      <c r="A79" s="58" t="s">
        <v>40</v>
      </c>
      <c r="B79" s="60" t="s">
        <v>240</v>
      </c>
      <c r="C79" s="60" t="s">
        <v>240</v>
      </c>
      <c r="D79" s="50">
        <v>10858005</v>
      </c>
      <c r="E79" s="125">
        <v>929210</v>
      </c>
      <c r="F79" s="31" t="s">
        <v>339</v>
      </c>
      <c r="G79" s="50" t="s">
        <v>20</v>
      </c>
      <c r="H79" s="50" t="s">
        <v>294</v>
      </c>
      <c r="I79" s="50" t="s">
        <v>247</v>
      </c>
      <c r="J79" s="127">
        <v>45329258</v>
      </c>
      <c r="K79" s="51"/>
      <c r="L79" s="82">
        <v>73328</v>
      </c>
      <c r="M79" s="87" t="s">
        <v>42</v>
      </c>
      <c r="N79" s="52">
        <v>54159.8576</v>
      </c>
      <c r="O79" s="52">
        <v>76794.432</v>
      </c>
      <c r="P79" s="53">
        <f t="shared" si="6"/>
        <v>130954.2896</v>
      </c>
      <c r="Q79" s="135">
        <v>40908</v>
      </c>
      <c r="R79" s="49"/>
      <c r="S79" s="96">
        <f t="shared" si="7"/>
        <v>73328</v>
      </c>
      <c r="T79" s="96">
        <f t="shared" si="5"/>
        <v>76794.432</v>
      </c>
    </row>
    <row r="80" spans="1:20" s="41" customFormat="1" ht="18" customHeight="1">
      <c r="A80" s="58" t="s">
        <v>40</v>
      </c>
      <c r="B80" s="60" t="s">
        <v>265</v>
      </c>
      <c r="C80" s="60" t="s">
        <v>265</v>
      </c>
      <c r="D80" s="50">
        <v>10858005</v>
      </c>
      <c r="E80" s="125">
        <v>942493</v>
      </c>
      <c r="F80" s="31" t="s">
        <v>340</v>
      </c>
      <c r="G80" s="50" t="s">
        <v>20</v>
      </c>
      <c r="H80" s="50" t="s">
        <v>294</v>
      </c>
      <c r="I80" s="50" t="s">
        <v>259</v>
      </c>
      <c r="J80" s="127">
        <v>2008063974</v>
      </c>
      <c r="K80" s="51"/>
      <c r="L80" s="82">
        <v>16763</v>
      </c>
      <c r="M80" s="87" t="s">
        <v>42</v>
      </c>
      <c r="N80" s="52">
        <v>21040.4471</v>
      </c>
      <c r="O80" s="52">
        <v>17740.572</v>
      </c>
      <c r="P80" s="53">
        <f t="shared" si="6"/>
        <v>38781.019100000005</v>
      </c>
      <c r="Q80" s="135">
        <v>40908</v>
      </c>
      <c r="R80" s="49"/>
      <c r="S80" s="96">
        <f t="shared" si="7"/>
        <v>16763</v>
      </c>
      <c r="T80" s="96">
        <f t="shared" si="5"/>
        <v>17740.572</v>
      </c>
    </row>
    <row r="81" spans="1:20" s="41" customFormat="1" ht="18" customHeight="1">
      <c r="A81" s="58" t="s">
        <v>40</v>
      </c>
      <c r="B81" s="60" t="s">
        <v>266</v>
      </c>
      <c r="C81" s="60" t="s">
        <v>266</v>
      </c>
      <c r="D81" s="50">
        <v>10858005</v>
      </c>
      <c r="E81" s="125">
        <v>944243</v>
      </c>
      <c r="F81" s="31" t="s">
        <v>341</v>
      </c>
      <c r="G81" s="50" t="s">
        <v>20</v>
      </c>
      <c r="H81" s="50" t="s">
        <v>294</v>
      </c>
      <c r="I81" s="50" t="s">
        <v>235</v>
      </c>
      <c r="J81" s="127">
        <v>45629179</v>
      </c>
      <c r="K81" s="51"/>
      <c r="L81" s="82">
        <v>5162</v>
      </c>
      <c r="M81" s="87" t="s">
        <v>42</v>
      </c>
      <c r="N81" s="52">
        <v>5896.0754</v>
      </c>
      <c r="O81" s="52">
        <v>5629.128</v>
      </c>
      <c r="P81" s="53">
        <f t="shared" si="6"/>
        <v>11525.203399999999</v>
      </c>
      <c r="Q81" s="135">
        <v>40908</v>
      </c>
      <c r="R81" s="49"/>
      <c r="S81" s="96">
        <f t="shared" si="7"/>
        <v>5162</v>
      </c>
      <c r="T81" s="96">
        <f t="shared" si="5"/>
        <v>5629.128</v>
      </c>
    </row>
    <row r="82" spans="1:20" s="41" customFormat="1" ht="18" customHeight="1">
      <c r="A82" s="58" t="s">
        <v>40</v>
      </c>
      <c r="B82" s="60" t="s">
        <v>267</v>
      </c>
      <c r="C82" s="60" t="s">
        <v>267</v>
      </c>
      <c r="D82" s="50">
        <v>10858005</v>
      </c>
      <c r="E82" s="125">
        <v>952842</v>
      </c>
      <c r="F82" s="31" t="s">
        <v>342</v>
      </c>
      <c r="G82" s="50" t="s">
        <v>20</v>
      </c>
      <c r="H82" s="50" t="s">
        <v>294</v>
      </c>
      <c r="I82" s="50" t="s">
        <v>261</v>
      </c>
      <c r="J82" s="127">
        <v>5268303</v>
      </c>
      <c r="K82" s="51"/>
      <c r="L82" s="82">
        <v>33718</v>
      </c>
      <c r="M82" s="87" t="s">
        <v>42</v>
      </c>
      <c r="N82" s="52">
        <v>26018.0206</v>
      </c>
      <c r="O82" s="52">
        <v>35441.592</v>
      </c>
      <c r="P82" s="53">
        <f t="shared" si="6"/>
        <v>61459.61259999999</v>
      </c>
      <c r="Q82" s="135">
        <v>40908</v>
      </c>
      <c r="R82" s="49"/>
      <c r="S82" s="96">
        <f t="shared" si="7"/>
        <v>33718</v>
      </c>
      <c r="T82" s="96">
        <f t="shared" si="5"/>
        <v>35441.592</v>
      </c>
    </row>
    <row r="83" spans="1:20" s="41" customFormat="1" ht="18" customHeight="1">
      <c r="A83" s="58" t="s">
        <v>40</v>
      </c>
      <c r="B83" s="60" t="s">
        <v>268</v>
      </c>
      <c r="C83" s="60" t="s">
        <v>268</v>
      </c>
      <c r="D83" s="50">
        <v>10858005</v>
      </c>
      <c r="E83" s="125">
        <v>985548</v>
      </c>
      <c r="F83" s="31" t="s">
        <v>343</v>
      </c>
      <c r="G83" s="50" t="s">
        <v>20</v>
      </c>
      <c r="H83" s="50" t="s">
        <v>294</v>
      </c>
      <c r="I83" s="50" t="s">
        <v>232</v>
      </c>
      <c r="J83" s="127">
        <v>72578966</v>
      </c>
      <c r="K83" s="51"/>
      <c r="L83" s="82">
        <v>20638</v>
      </c>
      <c r="M83" s="87" t="s">
        <v>42</v>
      </c>
      <c r="N83" s="52">
        <v>21537.7846</v>
      </c>
      <c r="O83" s="52">
        <v>21786.072</v>
      </c>
      <c r="P83" s="53">
        <f t="shared" si="6"/>
        <v>43323.8566</v>
      </c>
      <c r="Q83" s="135">
        <v>40908</v>
      </c>
      <c r="R83" s="49"/>
      <c r="S83" s="96">
        <f t="shared" si="7"/>
        <v>20638</v>
      </c>
      <c r="T83" s="96">
        <f t="shared" si="5"/>
        <v>21786.072</v>
      </c>
    </row>
    <row r="84" spans="1:20" s="41" customFormat="1" ht="18" customHeight="1">
      <c r="A84" s="58" t="s">
        <v>40</v>
      </c>
      <c r="B84" s="60" t="s">
        <v>269</v>
      </c>
      <c r="C84" s="60" t="s">
        <v>269</v>
      </c>
      <c r="D84" s="50">
        <v>10858005</v>
      </c>
      <c r="E84" s="125">
        <v>992249</v>
      </c>
      <c r="F84" s="31" t="s">
        <v>344</v>
      </c>
      <c r="G84" s="50" t="s">
        <v>20</v>
      </c>
      <c r="H84" s="50" t="s">
        <v>294</v>
      </c>
      <c r="I84" s="50" t="s">
        <v>257</v>
      </c>
      <c r="J84" s="127">
        <v>1003284306</v>
      </c>
      <c r="K84" s="51"/>
      <c r="L84" s="82">
        <v>32013</v>
      </c>
      <c r="M84" s="87" t="s">
        <v>42</v>
      </c>
      <c r="N84" s="52">
        <v>25914.8721</v>
      </c>
      <c r="O84" s="52">
        <v>33661.572</v>
      </c>
      <c r="P84" s="53">
        <f t="shared" si="6"/>
        <v>59576.4441</v>
      </c>
      <c r="Q84" s="135">
        <v>40908</v>
      </c>
      <c r="R84" s="49"/>
      <c r="S84" s="96">
        <f t="shared" si="7"/>
        <v>32013</v>
      </c>
      <c r="T84" s="96">
        <f t="shared" si="5"/>
        <v>33661.572</v>
      </c>
    </row>
    <row r="85" spans="1:20" s="41" customFormat="1" ht="18" customHeight="1">
      <c r="A85" s="58" t="s">
        <v>40</v>
      </c>
      <c r="B85" s="60" t="s">
        <v>270</v>
      </c>
      <c r="C85" s="60" t="s">
        <v>270</v>
      </c>
      <c r="D85" s="50">
        <v>10858005</v>
      </c>
      <c r="E85" s="125">
        <v>999007</v>
      </c>
      <c r="F85" s="31" t="s">
        <v>345</v>
      </c>
      <c r="G85" s="50" t="s">
        <v>20</v>
      </c>
      <c r="H85" s="50" t="s">
        <v>294</v>
      </c>
      <c r="I85" s="50" t="s">
        <v>271</v>
      </c>
      <c r="J85" s="127">
        <v>72393159</v>
      </c>
      <c r="K85" s="51"/>
      <c r="L85" s="82">
        <v>38876</v>
      </c>
      <c r="M85" s="87" t="s">
        <v>42</v>
      </c>
      <c r="N85" s="52">
        <v>37985.4443</v>
      </c>
      <c r="O85" s="52">
        <v>40829.676</v>
      </c>
      <c r="P85" s="53">
        <f t="shared" si="6"/>
        <v>78815.12030000001</v>
      </c>
      <c r="Q85" s="135">
        <v>40908</v>
      </c>
      <c r="R85" s="49"/>
      <c r="S85" s="96">
        <f t="shared" si="7"/>
        <v>38876</v>
      </c>
      <c r="T85" s="96">
        <f t="shared" si="5"/>
        <v>40829.676</v>
      </c>
    </row>
    <row r="86" spans="1:20" s="41" customFormat="1" ht="18" customHeight="1">
      <c r="A86" s="58" t="s">
        <v>40</v>
      </c>
      <c r="B86" s="60" t="s">
        <v>268</v>
      </c>
      <c r="C86" s="60" t="s">
        <v>268</v>
      </c>
      <c r="D86" s="50">
        <v>10858005</v>
      </c>
      <c r="E86" s="125">
        <v>1035921</v>
      </c>
      <c r="F86" s="31" t="s">
        <v>346</v>
      </c>
      <c r="G86" s="50" t="s">
        <v>20</v>
      </c>
      <c r="H86" s="50" t="s">
        <v>294</v>
      </c>
      <c r="I86" s="50" t="s">
        <v>272</v>
      </c>
      <c r="J86" s="127">
        <v>5402885</v>
      </c>
      <c r="K86" s="51"/>
      <c r="L86" s="82">
        <v>18131</v>
      </c>
      <c r="M86" s="87" t="s">
        <v>42</v>
      </c>
      <c r="N86" s="52">
        <v>15055.9727</v>
      </c>
      <c r="O86" s="52">
        <v>19168.764</v>
      </c>
      <c r="P86" s="53">
        <f t="shared" si="6"/>
        <v>34224.7367</v>
      </c>
      <c r="Q86" s="135">
        <v>40908</v>
      </c>
      <c r="R86" s="49"/>
      <c r="S86" s="96">
        <f t="shared" si="7"/>
        <v>18131</v>
      </c>
      <c r="T86" s="96">
        <f t="shared" si="5"/>
        <v>19168.764</v>
      </c>
    </row>
    <row r="87" spans="1:20" s="41" customFormat="1" ht="18" customHeight="1">
      <c r="A87" s="58" t="s">
        <v>40</v>
      </c>
      <c r="B87" s="60" t="s">
        <v>273</v>
      </c>
      <c r="C87" s="60" t="s">
        <v>273</v>
      </c>
      <c r="D87" s="50">
        <v>10858005</v>
      </c>
      <c r="E87" s="125">
        <v>1043154</v>
      </c>
      <c r="F87" s="31" t="s">
        <v>347</v>
      </c>
      <c r="G87" s="50" t="s">
        <v>20</v>
      </c>
      <c r="H87" s="50" t="s">
        <v>294</v>
      </c>
      <c r="I87" s="50" t="s">
        <v>235</v>
      </c>
      <c r="J87" s="127">
        <v>1176593</v>
      </c>
      <c r="K87" s="51"/>
      <c r="L87" s="82">
        <v>17679</v>
      </c>
      <c r="M87" s="87" t="s">
        <v>42</v>
      </c>
      <c r="N87" s="52">
        <v>14053.4043</v>
      </c>
      <c r="O87" s="52">
        <v>18696.876</v>
      </c>
      <c r="P87" s="53">
        <f t="shared" si="6"/>
        <v>32750.2803</v>
      </c>
      <c r="Q87" s="135">
        <v>40908</v>
      </c>
      <c r="R87" s="49"/>
      <c r="S87" s="96">
        <f t="shared" si="7"/>
        <v>17679</v>
      </c>
      <c r="T87" s="96">
        <f t="shared" si="5"/>
        <v>18696.876</v>
      </c>
    </row>
    <row r="88" spans="1:20" s="41" customFormat="1" ht="18" customHeight="1">
      <c r="A88" s="58" t="s">
        <v>40</v>
      </c>
      <c r="B88" s="61" t="s">
        <v>274</v>
      </c>
      <c r="C88" s="61" t="s">
        <v>274</v>
      </c>
      <c r="D88" s="50">
        <v>10858005</v>
      </c>
      <c r="E88" s="125">
        <v>1043970</v>
      </c>
      <c r="F88" s="31" t="s">
        <v>348</v>
      </c>
      <c r="G88" s="50" t="s">
        <v>20</v>
      </c>
      <c r="H88" s="50" t="s">
        <v>294</v>
      </c>
      <c r="I88" s="50" t="s">
        <v>237</v>
      </c>
      <c r="J88" s="127">
        <v>1349614</v>
      </c>
      <c r="K88" s="51"/>
      <c r="L88" s="82">
        <v>1171</v>
      </c>
      <c r="M88" s="87" t="s">
        <v>42</v>
      </c>
      <c r="N88" s="52">
        <v>2383.1407</v>
      </c>
      <c r="O88" s="52">
        <v>1462.524</v>
      </c>
      <c r="P88" s="53">
        <f t="shared" si="6"/>
        <v>3845.6647</v>
      </c>
      <c r="Q88" s="135">
        <v>40908</v>
      </c>
      <c r="R88" s="49"/>
      <c r="S88" s="96">
        <f t="shared" si="7"/>
        <v>1171</v>
      </c>
      <c r="T88" s="96">
        <f t="shared" si="5"/>
        <v>1462.524</v>
      </c>
    </row>
    <row r="89" spans="1:20" s="41" customFormat="1" ht="18" customHeight="1">
      <c r="A89" s="58" t="s">
        <v>40</v>
      </c>
      <c r="B89" s="61" t="s">
        <v>275</v>
      </c>
      <c r="C89" s="61" t="s">
        <v>275</v>
      </c>
      <c r="D89" s="50">
        <v>10858005</v>
      </c>
      <c r="E89" s="125">
        <v>1057961</v>
      </c>
      <c r="F89" s="31" t="s">
        <v>349</v>
      </c>
      <c r="G89" s="50" t="s">
        <v>20</v>
      </c>
      <c r="H89" s="50" t="s">
        <v>294</v>
      </c>
      <c r="I89" s="50" t="s">
        <v>235</v>
      </c>
      <c r="J89" s="127">
        <v>72366476</v>
      </c>
      <c r="K89" s="51"/>
      <c r="L89" s="82">
        <v>6630</v>
      </c>
      <c r="M89" s="87" t="s">
        <v>42</v>
      </c>
      <c r="N89" s="52">
        <v>6840.771</v>
      </c>
      <c r="O89" s="52">
        <v>7161.72</v>
      </c>
      <c r="P89" s="53">
        <f t="shared" si="6"/>
        <v>14002.491</v>
      </c>
      <c r="Q89" s="135">
        <v>40908</v>
      </c>
      <c r="R89" s="49"/>
      <c r="S89" s="96">
        <f t="shared" si="7"/>
        <v>6630</v>
      </c>
      <c r="T89" s="96">
        <f t="shared" si="5"/>
        <v>7161.72</v>
      </c>
    </row>
    <row r="90" spans="1:20" s="41" customFormat="1" ht="18" customHeight="1">
      <c r="A90" s="58" t="s">
        <v>40</v>
      </c>
      <c r="B90" s="61" t="s">
        <v>276</v>
      </c>
      <c r="C90" s="61" t="s">
        <v>276</v>
      </c>
      <c r="D90" s="50">
        <v>10858005</v>
      </c>
      <c r="E90" s="125">
        <v>1076123</v>
      </c>
      <c r="F90" s="31" t="s">
        <v>350</v>
      </c>
      <c r="G90" s="50" t="s">
        <v>20</v>
      </c>
      <c r="H90" s="50" t="s">
        <v>294</v>
      </c>
      <c r="I90" s="50" t="s">
        <v>257</v>
      </c>
      <c r="J90" s="127">
        <v>71940733</v>
      </c>
      <c r="K90" s="51"/>
      <c r="L90" s="82">
        <v>60651</v>
      </c>
      <c r="M90" s="87" t="s">
        <v>42</v>
      </c>
      <c r="N90" s="52">
        <v>44578.2567</v>
      </c>
      <c r="O90" s="52">
        <v>63559.644</v>
      </c>
      <c r="P90" s="53">
        <f t="shared" si="6"/>
        <v>108137.9007</v>
      </c>
      <c r="Q90" s="135">
        <v>40908</v>
      </c>
      <c r="R90" s="49"/>
      <c r="S90" s="96">
        <f t="shared" si="7"/>
        <v>60651</v>
      </c>
      <c r="T90" s="96">
        <f t="shared" si="5"/>
        <v>63559.644</v>
      </c>
    </row>
    <row r="91" spans="1:20" s="41" customFormat="1" ht="18" customHeight="1">
      <c r="A91" s="58" t="s">
        <v>40</v>
      </c>
      <c r="B91" s="61" t="s">
        <v>277</v>
      </c>
      <c r="C91" s="61" t="s">
        <v>277</v>
      </c>
      <c r="D91" s="50">
        <v>10858005</v>
      </c>
      <c r="E91" s="125">
        <v>1094175</v>
      </c>
      <c r="F91" s="31" t="s">
        <v>351</v>
      </c>
      <c r="G91" s="50" t="s">
        <v>20</v>
      </c>
      <c r="H91" s="50" t="s">
        <v>294</v>
      </c>
      <c r="I91" s="50" t="s">
        <v>247</v>
      </c>
      <c r="J91" s="127">
        <v>150006186</v>
      </c>
      <c r="K91" s="51"/>
      <c r="L91" s="82">
        <v>50353</v>
      </c>
      <c r="M91" s="87" t="s">
        <v>42</v>
      </c>
      <c r="N91" s="52">
        <v>58940.532</v>
      </c>
      <c r="O91" s="52">
        <v>52808.532</v>
      </c>
      <c r="P91" s="53">
        <f t="shared" si="6"/>
        <v>111749.064</v>
      </c>
      <c r="Q91" s="135">
        <v>40908</v>
      </c>
      <c r="R91" s="49"/>
      <c r="S91" s="96">
        <f t="shared" si="7"/>
        <v>50353</v>
      </c>
      <c r="T91" s="96">
        <f t="shared" si="5"/>
        <v>52808.532</v>
      </c>
    </row>
    <row r="92" spans="1:20" s="41" customFormat="1" ht="18" customHeight="1">
      <c r="A92" s="58" t="s">
        <v>40</v>
      </c>
      <c r="B92" s="61" t="s">
        <v>277</v>
      </c>
      <c r="C92" s="61" t="s">
        <v>277</v>
      </c>
      <c r="D92" s="50">
        <v>10858005</v>
      </c>
      <c r="E92" s="125">
        <v>1094192</v>
      </c>
      <c r="F92" s="31" t="s">
        <v>352</v>
      </c>
      <c r="G92" s="50" t="s">
        <v>20</v>
      </c>
      <c r="H92" s="50" t="s">
        <v>294</v>
      </c>
      <c r="I92" s="50" t="s">
        <v>261</v>
      </c>
      <c r="J92" s="127">
        <v>5659323</v>
      </c>
      <c r="K92" s="51"/>
      <c r="L92" s="82">
        <v>58645</v>
      </c>
      <c r="M92" s="87" t="s">
        <v>42</v>
      </c>
      <c r="N92" s="52">
        <v>65269.38</v>
      </c>
      <c r="O92" s="52">
        <v>61465.38</v>
      </c>
      <c r="P92" s="53">
        <f t="shared" si="6"/>
        <v>126734.76</v>
      </c>
      <c r="Q92" s="135">
        <v>40908</v>
      </c>
      <c r="R92" s="49"/>
      <c r="S92" s="96">
        <f t="shared" si="7"/>
        <v>58645</v>
      </c>
      <c r="T92" s="96">
        <f t="shared" si="5"/>
        <v>61465.38</v>
      </c>
    </row>
    <row r="93" spans="1:20" s="41" customFormat="1" ht="18" customHeight="1">
      <c r="A93" s="58" t="s">
        <v>40</v>
      </c>
      <c r="B93" s="61" t="s">
        <v>278</v>
      </c>
      <c r="C93" s="61" t="s">
        <v>278</v>
      </c>
      <c r="D93" s="50">
        <v>10858005</v>
      </c>
      <c r="E93" s="125">
        <v>1143080</v>
      </c>
      <c r="F93" s="31" t="s">
        <v>353</v>
      </c>
      <c r="G93" s="50" t="s">
        <v>20</v>
      </c>
      <c r="H93" s="50" t="s">
        <v>294</v>
      </c>
      <c r="I93" s="50" t="s">
        <v>279</v>
      </c>
      <c r="J93" s="127">
        <v>4318103</v>
      </c>
      <c r="K93" s="51"/>
      <c r="L93" s="82">
        <v>47391</v>
      </c>
      <c r="M93" s="87" t="s">
        <v>42</v>
      </c>
      <c r="N93" s="52">
        <v>41000.7147</v>
      </c>
      <c r="O93" s="52">
        <v>49716.204</v>
      </c>
      <c r="P93" s="53">
        <f t="shared" si="6"/>
        <v>90716.9187</v>
      </c>
      <c r="Q93" s="135">
        <v>40908</v>
      </c>
      <c r="R93" s="49"/>
      <c r="S93" s="96">
        <f t="shared" si="7"/>
        <v>47391</v>
      </c>
      <c r="T93" s="96">
        <f t="shared" si="5"/>
        <v>49716.204</v>
      </c>
    </row>
    <row r="94" spans="1:20" s="41" customFormat="1" ht="18" customHeight="1">
      <c r="A94" s="58" t="s">
        <v>40</v>
      </c>
      <c r="B94" s="61" t="s">
        <v>280</v>
      </c>
      <c r="C94" s="61" t="s">
        <v>280</v>
      </c>
      <c r="D94" s="50">
        <v>10858005</v>
      </c>
      <c r="E94" s="125">
        <v>1161538</v>
      </c>
      <c r="F94" s="31" t="s">
        <v>354</v>
      </c>
      <c r="G94" s="50" t="s">
        <v>20</v>
      </c>
      <c r="H94" s="50" t="s">
        <v>294</v>
      </c>
      <c r="I94" s="50" t="s">
        <v>261</v>
      </c>
      <c r="J94" s="127">
        <v>7239178</v>
      </c>
      <c r="K94" s="51"/>
      <c r="L94" s="82">
        <v>58720</v>
      </c>
      <c r="M94" s="87" t="s">
        <v>42</v>
      </c>
      <c r="N94" s="52">
        <v>42311.824</v>
      </c>
      <c r="O94" s="52">
        <v>61543.68</v>
      </c>
      <c r="P94" s="53">
        <f t="shared" si="6"/>
        <v>103855.504</v>
      </c>
      <c r="Q94" s="135">
        <v>40908</v>
      </c>
      <c r="R94" s="49"/>
      <c r="S94" s="96">
        <f t="shared" si="7"/>
        <v>58720</v>
      </c>
      <c r="T94" s="96">
        <f t="shared" si="5"/>
        <v>61543.68</v>
      </c>
    </row>
    <row r="95" spans="1:20" s="41" customFormat="1" ht="18" customHeight="1">
      <c r="A95" s="58" t="s">
        <v>40</v>
      </c>
      <c r="B95" s="61" t="s">
        <v>283</v>
      </c>
      <c r="C95" s="61" t="s">
        <v>283</v>
      </c>
      <c r="D95" s="50">
        <v>10858005</v>
      </c>
      <c r="E95" s="125">
        <v>1093830</v>
      </c>
      <c r="F95" s="31" t="s">
        <v>284</v>
      </c>
      <c r="G95" s="50" t="s">
        <v>20</v>
      </c>
      <c r="H95" s="50" t="s">
        <v>21</v>
      </c>
      <c r="I95" s="50" t="s">
        <v>299</v>
      </c>
      <c r="J95" s="127">
        <v>37110087</v>
      </c>
      <c r="K95" s="51"/>
      <c r="L95" s="82">
        <v>109183</v>
      </c>
      <c r="M95" s="87" t="s">
        <v>42</v>
      </c>
      <c r="N95" s="52">
        <v>196311</v>
      </c>
      <c r="O95" s="52">
        <v>181857</v>
      </c>
      <c r="P95" s="53">
        <f t="shared" si="6"/>
        <v>378168</v>
      </c>
      <c r="Q95" s="135">
        <v>40908</v>
      </c>
      <c r="R95" s="49"/>
      <c r="S95" s="96">
        <f t="shared" si="7"/>
        <v>109183</v>
      </c>
      <c r="T95" s="96">
        <f t="shared" si="5"/>
        <v>181857</v>
      </c>
    </row>
    <row r="96" spans="1:20" s="41" customFormat="1" ht="18" customHeight="1">
      <c r="A96" s="58" t="s">
        <v>40</v>
      </c>
      <c r="B96" s="61" t="s">
        <v>285</v>
      </c>
      <c r="C96" s="61" t="s">
        <v>285</v>
      </c>
      <c r="D96" s="50">
        <v>10858005</v>
      </c>
      <c r="E96" s="125">
        <v>1066088</v>
      </c>
      <c r="F96" s="31" t="s">
        <v>286</v>
      </c>
      <c r="G96" s="50" t="s">
        <v>20</v>
      </c>
      <c r="H96" s="50" t="s">
        <v>75</v>
      </c>
      <c r="I96" s="50" t="s">
        <v>299</v>
      </c>
      <c r="J96" s="127">
        <v>86889001</v>
      </c>
      <c r="K96" s="51"/>
      <c r="L96" s="82">
        <v>379887</v>
      </c>
      <c r="M96" s="87" t="s">
        <v>42</v>
      </c>
      <c r="N96" s="52">
        <v>596735</v>
      </c>
      <c r="O96" s="52">
        <v>616417</v>
      </c>
      <c r="P96" s="53">
        <f t="shared" si="6"/>
        <v>1213152</v>
      </c>
      <c r="Q96" s="135">
        <v>40908</v>
      </c>
      <c r="R96" s="49"/>
      <c r="S96" s="96">
        <f t="shared" si="7"/>
        <v>379887</v>
      </c>
      <c r="T96" s="96">
        <f t="shared" si="5"/>
        <v>616417</v>
      </c>
    </row>
    <row r="97" spans="1:20" s="41" customFormat="1" ht="18" customHeight="1">
      <c r="A97" s="58" t="s">
        <v>40</v>
      </c>
      <c r="B97" s="61" t="s">
        <v>287</v>
      </c>
      <c r="C97" s="61" t="s">
        <v>287</v>
      </c>
      <c r="D97" s="50">
        <v>10858005</v>
      </c>
      <c r="E97" s="125">
        <v>909576</v>
      </c>
      <c r="F97" s="31" t="s">
        <v>284</v>
      </c>
      <c r="G97" s="50" t="s">
        <v>20</v>
      </c>
      <c r="H97" s="50" t="s">
        <v>21</v>
      </c>
      <c r="I97" s="50" t="s">
        <v>299</v>
      </c>
      <c r="J97" s="127">
        <v>37110095</v>
      </c>
      <c r="K97" s="51"/>
      <c r="L97" s="82">
        <v>126369</v>
      </c>
      <c r="M97" s="87" t="s">
        <v>42</v>
      </c>
      <c r="N97" s="52">
        <v>201520</v>
      </c>
      <c r="O97" s="52">
        <v>199562</v>
      </c>
      <c r="P97" s="53">
        <f t="shared" si="6"/>
        <v>401082</v>
      </c>
      <c r="Q97" s="135">
        <v>40908</v>
      </c>
      <c r="R97" s="49"/>
      <c r="S97" s="96">
        <f t="shared" si="7"/>
        <v>126369</v>
      </c>
      <c r="T97" s="96">
        <f t="shared" si="5"/>
        <v>199562</v>
      </c>
    </row>
    <row r="98" spans="1:20" s="41" customFormat="1" ht="18" customHeight="1">
      <c r="A98" s="58" t="s">
        <v>40</v>
      </c>
      <c r="B98" s="61" t="s">
        <v>288</v>
      </c>
      <c r="C98" s="61" t="s">
        <v>288</v>
      </c>
      <c r="D98" s="50">
        <v>10858005</v>
      </c>
      <c r="E98" s="125">
        <v>1146612</v>
      </c>
      <c r="F98" s="31" t="s">
        <v>289</v>
      </c>
      <c r="G98" s="50" t="s">
        <v>20</v>
      </c>
      <c r="H98" s="50" t="s">
        <v>27</v>
      </c>
      <c r="I98" s="50" t="s">
        <v>232</v>
      </c>
      <c r="J98" s="127">
        <v>72644923</v>
      </c>
      <c r="K98" s="51"/>
      <c r="L98" s="82">
        <v>31700</v>
      </c>
      <c r="M98" s="87" t="s">
        <v>42</v>
      </c>
      <c r="N98" s="52">
        <v>77568</v>
      </c>
      <c r="O98" s="52">
        <v>51657</v>
      </c>
      <c r="P98" s="53">
        <f t="shared" si="6"/>
        <v>129225</v>
      </c>
      <c r="Q98" s="135">
        <v>40908</v>
      </c>
      <c r="R98" s="49"/>
      <c r="S98" s="96">
        <f t="shared" si="7"/>
        <v>31700</v>
      </c>
      <c r="T98" s="96">
        <f t="shared" si="5"/>
        <v>51657</v>
      </c>
    </row>
    <row r="99" spans="1:20" s="41" customFormat="1" ht="18" customHeight="1">
      <c r="A99" s="58" t="s">
        <v>40</v>
      </c>
      <c r="B99" s="61" t="s">
        <v>290</v>
      </c>
      <c r="C99" s="61" t="s">
        <v>290</v>
      </c>
      <c r="D99" s="50">
        <v>10858005</v>
      </c>
      <c r="E99" s="125">
        <v>896600</v>
      </c>
      <c r="F99" s="31" t="s">
        <v>291</v>
      </c>
      <c r="G99" s="50" t="s">
        <v>20</v>
      </c>
      <c r="H99" s="50" t="s">
        <v>21</v>
      </c>
      <c r="I99" s="50" t="s">
        <v>257</v>
      </c>
      <c r="J99" s="127">
        <v>44996349</v>
      </c>
      <c r="K99" s="51"/>
      <c r="L99" s="82">
        <v>21757</v>
      </c>
      <c r="M99" s="87" t="s">
        <v>42</v>
      </c>
      <c r="N99" s="52">
        <v>17495</v>
      </c>
      <c r="O99" s="52">
        <v>25074</v>
      </c>
      <c r="P99" s="53">
        <f t="shared" si="6"/>
        <v>42569</v>
      </c>
      <c r="Q99" s="135">
        <v>40908</v>
      </c>
      <c r="R99" s="49"/>
      <c r="S99" s="96">
        <f t="shared" si="7"/>
        <v>21757</v>
      </c>
      <c r="T99" s="96">
        <f t="shared" si="5"/>
        <v>25074</v>
      </c>
    </row>
    <row r="100" spans="4:20" s="41" customFormat="1" ht="10.5" customHeight="1" thickBot="1">
      <c r="D100" s="77"/>
      <c r="E100" s="77"/>
      <c r="F100" s="77"/>
      <c r="G100" s="77"/>
      <c r="H100" s="77"/>
      <c r="I100" s="77"/>
      <c r="J100" s="77"/>
      <c r="L100" s="77"/>
      <c r="M100" s="77"/>
      <c r="N100" s="92"/>
      <c r="O100" s="92"/>
      <c r="P100" s="92"/>
      <c r="S100" s="98"/>
      <c r="T100" s="92"/>
    </row>
    <row r="101" spans="1:20" s="18" customFormat="1" ht="18" customHeight="1" thickBot="1">
      <c r="A101" s="72" t="s">
        <v>2</v>
      </c>
      <c r="B101" s="73"/>
      <c r="C101" s="73"/>
      <c r="D101" s="78"/>
      <c r="E101" s="78"/>
      <c r="F101" s="78"/>
      <c r="G101" s="78"/>
      <c r="H101" s="78"/>
      <c r="I101" s="78"/>
      <c r="J101" s="78"/>
      <c r="K101" s="73"/>
      <c r="L101" s="84">
        <f>SUM(L4:L99)</f>
        <v>3425827</v>
      </c>
      <c r="M101" s="78"/>
      <c r="N101" s="93">
        <f>SUM(N4:N99)</f>
        <v>3990201.72853</v>
      </c>
      <c r="O101" s="93">
        <f>SUM(O4:O99)</f>
        <v>5394318.4229999995</v>
      </c>
      <c r="P101" s="93">
        <f>SUM(P4:P96)</f>
        <v>8811644.151529998</v>
      </c>
      <c r="Q101" s="73"/>
      <c r="R101" s="73"/>
      <c r="S101" s="93">
        <f>SUM(S4:S99)</f>
        <v>3425827</v>
      </c>
      <c r="T101" s="99">
        <f>SUM(T4:T99)</f>
        <v>5394318.4229999995</v>
      </c>
    </row>
    <row r="102" spans="4:20" s="41" customFormat="1" ht="12">
      <c r="D102" s="77"/>
      <c r="E102" s="77"/>
      <c r="F102" s="77"/>
      <c r="G102" s="77"/>
      <c r="H102" s="77"/>
      <c r="I102" s="77"/>
      <c r="J102" s="77"/>
      <c r="L102" s="77"/>
      <c r="M102" s="77"/>
      <c r="N102" s="92"/>
      <c r="O102" s="92"/>
      <c r="P102" s="92"/>
      <c r="S102" s="98"/>
      <c r="T102" s="92"/>
    </row>
    <row r="106" spans="18:19" ht="12.75">
      <c r="R106" t="s">
        <v>503</v>
      </c>
      <c r="S106" s="287">
        <f>S101-S53-S48-S45-S44-S43</f>
        <v>1943926</v>
      </c>
    </row>
    <row r="107" ht="12.75">
      <c r="J107" s="253"/>
    </row>
  </sheetData>
  <sheetProtection/>
  <mergeCells count="1">
    <mergeCell ref="R2:T2"/>
  </mergeCells>
  <printOptions/>
  <pageMargins left="0" right="0" top="0" bottom="0" header="0.5118110236220472" footer="0.5118110236220472"/>
  <pageSetup horizontalDpi="600" verticalDpi="600" orientation="landscape" paperSize="8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R56"/>
  <sheetViews>
    <sheetView tabSelected="1" zoomScalePageLayoutView="0" workbookViewId="0" topLeftCell="A4">
      <selection activeCell="N31" sqref="N31"/>
    </sheetView>
  </sheetViews>
  <sheetFormatPr defaultColWidth="9.140625" defaultRowHeight="12.75"/>
  <cols>
    <col min="1" max="1" width="1.8515625" style="137" customWidth="1"/>
    <col min="2" max="3" width="10.7109375" style="137" customWidth="1"/>
    <col min="4" max="4" width="11.7109375" style="137" customWidth="1"/>
    <col min="5" max="6" width="10.7109375" style="137" customWidth="1"/>
    <col min="7" max="7" width="15.8515625" style="137" customWidth="1"/>
    <col min="8" max="9" width="10.7109375" style="137" customWidth="1"/>
    <col min="10" max="10" width="11.140625" style="137" customWidth="1"/>
    <col min="11" max="11" width="10.421875" style="137" customWidth="1"/>
    <col min="12" max="12" width="10.00390625" style="137" customWidth="1"/>
    <col min="13" max="14" width="9.140625" style="137" customWidth="1"/>
    <col min="15" max="15" width="21.7109375" style="137" customWidth="1"/>
    <col min="16" max="16" width="9.140625" style="137" customWidth="1"/>
    <col min="17" max="17" width="23.00390625" style="137" customWidth="1"/>
    <col min="18" max="18" width="27.8515625" style="137" customWidth="1"/>
    <col min="19" max="16384" width="9.140625" style="137" customWidth="1"/>
  </cols>
  <sheetData>
    <row r="2" spans="2:12" ht="15.75">
      <c r="B2" s="301" t="s">
        <v>517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ht="13.5" thickBot="1"/>
    <row r="4" spans="2:18" ht="12.75" customHeight="1">
      <c r="B4" s="302" t="s">
        <v>356</v>
      </c>
      <c r="C4" s="303"/>
      <c r="D4" s="308" t="s">
        <v>357</v>
      </c>
      <c r="E4" s="311" t="s">
        <v>358</v>
      </c>
      <c r="F4" s="312"/>
      <c r="G4" s="313"/>
      <c r="H4" s="320" t="s">
        <v>359</v>
      </c>
      <c r="I4" s="250" t="s">
        <v>360</v>
      </c>
      <c r="J4" s="250" t="s">
        <v>361</v>
      </c>
      <c r="K4" s="323" t="s">
        <v>362</v>
      </c>
      <c r="L4" s="324"/>
      <c r="N4" s="234" t="s">
        <v>504</v>
      </c>
      <c r="O4" s="235"/>
      <c r="P4" s="234" t="s">
        <v>505</v>
      </c>
      <c r="Q4" s="235"/>
      <c r="R4" s="234" t="s">
        <v>506</v>
      </c>
    </row>
    <row r="5" spans="2:18" ht="15" thickBot="1">
      <c r="B5" s="306"/>
      <c r="C5" s="307"/>
      <c r="D5" s="310"/>
      <c r="E5" s="317"/>
      <c r="F5" s="318"/>
      <c r="G5" s="319"/>
      <c r="H5" s="321"/>
      <c r="I5" s="138" t="s">
        <v>365</v>
      </c>
      <c r="J5" s="138" t="s">
        <v>366</v>
      </c>
      <c r="K5" s="251"/>
      <c r="L5" s="252"/>
      <c r="N5" s="236" t="s">
        <v>502</v>
      </c>
      <c r="O5" s="237"/>
      <c r="P5" s="238"/>
      <c r="Q5" s="237"/>
      <c r="R5" s="235"/>
    </row>
    <row r="6" spans="2:12" ht="16.5" customHeight="1">
      <c r="B6" s="296" t="s">
        <v>220</v>
      </c>
      <c r="C6" s="297"/>
      <c r="D6" s="144">
        <v>37111597</v>
      </c>
      <c r="E6" s="298" t="s">
        <v>510</v>
      </c>
      <c r="F6" s="299"/>
      <c r="G6" s="300"/>
      <c r="H6" s="27" t="s">
        <v>19</v>
      </c>
      <c r="I6" s="242">
        <v>0.66</v>
      </c>
      <c r="J6" s="140"/>
      <c r="K6" s="143">
        <v>40908</v>
      </c>
      <c r="L6" s="140"/>
    </row>
    <row r="7" spans="2:12" ht="16.5" customHeight="1">
      <c r="B7" s="291" t="s">
        <v>229</v>
      </c>
      <c r="C7" s="292"/>
      <c r="D7" s="144">
        <v>37108301</v>
      </c>
      <c r="E7" s="293" t="s">
        <v>512</v>
      </c>
      <c r="F7" s="294"/>
      <c r="G7" s="295"/>
      <c r="H7" s="27" t="s">
        <v>19</v>
      </c>
      <c r="I7" s="242">
        <v>1.54</v>
      </c>
      <c r="J7" s="140"/>
      <c r="K7" s="143">
        <v>40908</v>
      </c>
      <c r="L7" s="140"/>
    </row>
    <row r="8" spans="2:12" ht="16.5" customHeight="1">
      <c r="B8" s="291" t="s">
        <v>219</v>
      </c>
      <c r="C8" s="292"/>
      <c r="D8" s="144">
        <v>93558249</v>
      </c>
      <c r="E8" s="293" t="s">
        <v>513</v>
      </c>
      <c r="F8" s="294"/>
      <c r="G8" s="295"/>
      <c r="H8" s="27" t="s">
        <v>19</v>
      </c>
      <c r="I8" s="242">
        <v>910.91</v>
      </c>
      <c r="J8" s="140"/>
      <c r="K8" s="143">
        <v>40908</v>
      </c>
      <c r="L8" s="140"/>
    </row>
    <row r="9" spans="2:12" ht="16.5" customHeight="1">
      <c r="B9" s="331" t="s">
        <v>224</v>
      </c>
      <c r="C9" s="332"/>
      <c r="D9" s="144">
        <v>37116578</v>
      </c>
      <c r="E9" s="293" t="s">
        <v>511</v>
      </c>
      <c r="F9" s="294"/>
      <c r="G9" s="333"/>
      <c r="H9" s="27" t="s">
        <v>19</v>
      </c>
      <c r="I9" s="242">
        <v>453.36</v>
      </c>
      <c r="J9" s="140"/>
      <c r="K9" s="143">
        <v>40908</v>
      </c>
      <c r="L9" s="140"/>
    </row>
    <row r="10" spans="2:12" ht="16.5" customHeight="1">
      <c r="B10" s="291" t="s">
        <v>509</v>
      </c>
      <c r="C10" s="292"/>
      <c r="D10" s="144">
        <v>37108028</v>
      </c>
      <c r="E10" s="293" t="s">
        <v>514</v>
      </c>
      <c r="F10" s="294"/>
      <c r="G10" s="295"/>
      <c r="H10" s="27" t="s">
        <v>19</v>
      </c>
      <c r="I10" s="242">
        <v>141.49</v>
      </c>
      <c r="J10" s="140"/>
      <c r="K10" s="143">
        <v>40908</v>
      </c>
      <c r="L10" s="140"/>
    </row>
    <row r="11" spans="2:12" ht="16.5" customHeight="1">
      <c r="B11" s="23" t="s">
        <v>207</v>
      </c>
      <c r="C11" s="240"/>
      <c r="D11" s="139">
        <v>4455636</v>
      </c>
      <c r="E11" s="20" t="s">
        <v>521</v>
      </c>
      <c r="F11" s="20"/>
      <c r="G11" s="249"/>
      <c r="H11" s="27" t="s">
        <v>19</v>
      </c>
      <c r="I11" s="242">
        <v>167</v>
      </c>
      <c r="J11" s="140"/>
      <c r="K11" s="143">
        <v>40908</v>
      </c>
      <c r="L11" s="140"/>
    </row>
    <row r="12" spans="2:12" ht="16.5" customHeight="1">
      <c r="B12" s="168" t="s">
        <v>2</v>
      </c>
      <c r="C12" s="169"/>
      <c r="D12" s="169"/>
      <c r="E12" s="169"/>
      <c r="F12" s="169"/>
      <c r="G12" s="169"/>
      <c r="H12" s="169"/>
      <c r="I12" s="170">
        <f>SUM(I6:I11)</f>
        <v>1674.96</v>
      </c>
      <c r="J12" s="170"/>
      <c r="K12" s="169"/>
      <c r="L12" s="169"/>
    </row>
    <row r="13" ht="16.5" customHeight="1"/>
    <row r="14" ht="16.5" customHeight="1" thickBot="1">
      <c r="G14" s="145"/>
    </row>
    <row r="15" spans="2:12" ht="30.75" customHeight="1" thickBot="1">
      <c r="B15" s="329" t="s">
        <v>515</v>
      </c>
      <c r="C15" s="334"/>
      <c r="D15" s="146"/>
      <c r="E15" s="329" t="s">
        <v>516</v>
      </c>
      <c r="F15" s="330"/>
      <c r="G15" s="147"/>
      <c r="H15" s="329" t="s">
        <v>518</v>
      </c>
      <c r="I15" s="330"/>
      <c r="K15" s="329" t="s">
        <v>519</v>
      </c>
      <c r="L15" s="330"/>
    </row>
    <row r="16" spans="2:12" ht="7.5" customHeight="1">
      <c r="B16" s="148"/>
      <c r="C16" s="149"/>
      <c r="D16" s="146"/>
      <c r="E16" s="148"/>
      <c r="F16" s="149"/>
      <c r="G16" s="146"/>
      <c r="H16" s="148"/>
      <c r="I16" s="149"/>
      <c r="K16" s="148"/>
      <c r="L16" s="149"/>
    </row>
    <row r="17" spans="2:12" ht="16.5" customHeight="1">
      <c r="B17" s="150" t="s">
        <v>372</v>
      </c>
      <c r="C17" s="151" t="s">
        <v>373</v>
      </c>
      <c r="D17" s="145"/>
      <c r="E17" s="150" t="s">
        <v>372</v>
      </c>
      <c r="F17" s="151" t="s">
        <v>373</v>
      </c>
      <c r="G17" s="152"/>
      <c r="H17" s="150" t="s">
        <v>372</v>
      </c>
      <c r="I17" s="151" t="s">
        <v>373</v>
      </c>
      <c r="K17" s="150" t="s">
        <v>372</v>
      </c>
      <c r="L17" s="151" t="s">
        <v>373</v>
      </c>
    </row>
    <row r="18" spans="2:12" ht="7.5" customHeight="1">
      <c r="B18" s="153"/>
      <c r="C18" s="154"/>
      <c r="D18" s="145"/>
      <c r="E18" s="153"/>
      <c r="F18" s="154"/>
      <c r="G18" s="155"/>
      <c r="H18" s="153"/>
      <c r="I18" s="154"/>
      <c r="K18" s="153"/>
      <c r="L18" s="154"/>
    </row>
    <row r="19" spans="2:12" ht="16.5" customHeight="1">
      <c r="B19" s="156" t="s">
        <v>374</v>
      </c>
      <c r="C19" s="243">
        <v>0.07</v>
      </c>
      <c r="D19" s="145"/>
      <c r="E19" s="156" t="s">
        <v>374</v>
      </c>
      <c r="F19" s="243">
        <v>0.4</v>
      </c>
      <c r="G19" s="158"/>
      <c r="H19" s="156" t="s">
        <v>374</v>
      </c>
      <c r="I19" s="243">
        <v>80.56</v>
      </c>
      <c r="K19" s="156" t="s">
        <v>374</v>
      </c>
      <c r="L19" s="243">
        <v>45.35</v>
      </c>
    </row>
    <row r="20" spans="2:12" ht="16.5" customHeight="1">
      <c r="B20" s="156" t="s">
        <v>375</v>
      </c>
      <c r="C20" s="243">
        <v>0.07</v>
      </c>
      <c r="D20" s="145"/>
      <c r="E20" s="156" t="s">
        <v>375</v>
      </c>
      <c r="F20" s="243">
        <v>0.35</v>
      </c>
      <c r="G20" s="158"/>
      <c r="H20" s="156" t="s">
        <v>375</v>
      </c>
      <c r="I20" s="243">
        <v>72.7</v>
      </c>
      <c r="K20" s="156" t="s">
        <v>375</v>
      </c>
      <c r="L20" s="243">
        <v>39.95</v>
      </c>
    </row>
    <row r="21" spans="2:12" ht="16.5" customHeight="1">
      <c r="B21" s="156" t="s">
        <v>376</v>
      </c>
      <c r="C21" s="243">
        <v>0.08</v>
      </c>
      <c r="D21" s="145"/>
      <c r="E21" s="156" t="s">
        <v>376</v>
      </c>
      <c r="F21" s="243">
        <v>0.31</v>
      </c>
      <c r="G21" s="158"/>
      <c r="H21" s="156" t="s">
        <v>376</v>
      </c>
      <c r="I21" s="243">
        <v>74.78</v>
      </c>
      <c r="K21" s="156" t="s">
        <v>376</v>
      </c>
      <c r="L21" s="243">
        <v>42.52</v>
      </c>
    </row>
    <row r="22" spans="2:12" ht="16.5" customHeight="1">
      <c r="B22" s="156" t="s">
        <v>377</v>
      </c>
      <c r="C22" s="243">
        <v>0.05</v>
      </c>
      <c r="D22" s="145"/>
      <c r="E22" s="156" t="s">
        <v>377</v>
      </c>
      <c r="F22" s="243">
        <v>0.05</v>
      </c>
      <c r="G22" s="158"/>
      <c r="H22" s="156" t="s">
        <v>377</v>
      </c>
      <c r="I22" s="243">
        <v>76.95</v>
      </c>
      <c r="K22" s="156" t="s">
        <v>377</v>
      </c>
      <c r="L22" s="243">
        <v>34.87</v>
      </c>
    </row>
    <row r="23" spans="2:12" ht="16.5" customHeight="1">
      <c r="B23" s="156" t="s">
        <v>378</v>
      </c>
      <c r="C23" s="243">
        <v>0.06</v>
      </c>
      <c r="D23" s="145"/>
      <c r="E23" s="156" t="s">
        <v>378</v>
      </c>
      <c r="F23" s="243">
        <v>0.04</v>
      </c>
      <c r="G23" s="158"/>
      <c r="H23" s="156" t="s">
        <v>378</v>
      </c>
      <c r="I23" s="243">
        <v>83.75</v>
      </c>
      <c r="K23" s="156" t="s">
        <v>378</v>
      </c>
      <c r="L23" s="243">
        <v>35.57</v>
      </c>
    </row>
    <row r="24" spans="2:12" ht="16.5" customHeight="1">
      <c r="B24" s="156" t="s">
        <v>379</v>
      </c>
      <c r="C24" s="243">
        <v>0.03</v>
      </c>
      <c r="D24" s="145"/>
      <c r="E24" s="156" t="s">
        <v>379</v>
      </c>
      <c r="F24" s="243">
        <v>0.03</v>
      </c>
      <c r="G24" s="158"/>
      <c r="H24" s="156" t="s">
        <v>379</v>
      </c>
      <c r="I24" s="243">
        <v>76.39</v>
      </c>
      <c r="K24" s="156" t="s">
        <v>379</v>
      </c>
      <c r="L24" s="243">
        <v>34.16</v>
      </c>
    </row>
    <row r="25" spans="2:12" ht="16.5" customHeight="1">
      <c r="B25" s="156" t="s">
        <v>380</v>
      </c>
      <c r="C25" s="243">
        <v>0.01</v>
      </c>
      <c r="D25" s="145"/>
      <c r="E25" s="156" t="s">
        <v>380</v>
      </c>
      <c r="F25" s="243">
        <v>0.03</v>
      </c>
      <c r="G25" s="158"/>
      <c r="H25" s="156" t="s">
        <v>380</v>
      </c>
      <c r="I25" s="243">
        <v>73.15</v>
      </c>
      <c r="K25" s="156" t="s">
        <v>380</v>
      </c>
      <c r="L25" s="243">
        <v>33.36</v>
      </c>
    </row>
    <row r="26" spans="2:12" ht="16.5" customHeight="1">
      <c r="B26" s="156" t="s">
        <v>381</v>
      </c>
      <c r="C26" s="243">
        <v>0.03</v>
      </c>
      <c r="D26" s="145"/>
      <c r="E26" s="156" t="s">
        <v>381</v>
      </c>
      <c r="F26" s="243">
        <v>0.04</v>
      </c>
      <c r="G26" s="158"/>
      <c r="H26" s="156" t="s">
        <v>381</v>
      </c>
      <c r="I26" s="243">
        <v>68.45</v>
      </c>
      <c r="K26" s="156" t="s">
        <v>381</v>
      </c>
      <c r="L26" s="243">
        <v>32.99</v>
      </c>
    </row>
    <row r="27" spans="2:12" ht="16.5" customHeight="1">
      <c r="B27" s="156" t="s">
        <v>382</v>
      </c>
      <c r="C27" s="243">
        <v>0.05</v>
      </c>
      <c r="D27" s="145"/>
      <c r="E27" s="156" t="s">
        <v>382</v>
      </c>
      <c r="F27" s="243">
        <v>0.04</v>
      </c>
      <c r="G27" s="158"/>
      <c r="H27" s="156" t="s">
        <v>382</v>
      </c>
      <c r="I27" s="243">
        <v>74.8</v>
      </c>
      <c r="K27" s="156" t="s">
        <v>382</v>
      </c>
      <c r="L27" s="243">
        <v>33.64</v>
      </c>
    </row>
    <row r="28" spans="2:12" ht="16.5" customHeight="1">
      <c r="B28" s="156" t="s">
        <v>383</v>
      </c>
      <c r="C28" s="243">
        <v>0.05</v>
      </c>
      <c r="D28" s="145"/>
      <c r="E28" s="156" t="s">
        <v>383</v>
      </c>
      <c r="F28" s="243">
        <v>0.04</v>
      </c>
      <c r="G28" s="158"/>
      <c r="H28" s="156" t="s">
        <v>383</v>
      </c>
      <c r="I28" s="243">
        <v>79.12</v>
      </c>
      <c r="K28" s="156" t="s">
        <v>383</v>
      </c>
      <c r="L28" s="243">
        <v>38.79</v>
      </c>
    </row>
    <row r="29" spans="2:12" ht="16.5" customHeight="1">
      <c r="B29" s="156" t="s">
        <v>384</v>
      </c>
      <c r="C29" s="243">
        <v>0.08</v>
      </c>
      <c r="D29" s="145"/>
      <c r="E29" s="156" t="s">
        <v>384</v>
      </c>
      <c r="F29" s="243">
        <v>0.04</v>
      </c>
      <c r="G29" s="158"/>
      <c r="H29" s="156" t="s">
        <v>384</v>
      </c>
      <c r="I29" s="243">
        <v>74.59</v>
      </c>
      <c r="K29" s="156" t="s">
        <v>384</v>
      </c>
      <c r="L29" s="243">
        <v>40.89</v>
      </c>
    </row>
    <row r="30" spans="2:12" ht="16.5" customHeight="1" thickBot="1">
      <c r="B30" s="159" t="s">
        <v>385</v>
      </c>
      <c r="C30" s="244">
        <v>0.08</v>
      </c>
      <c r="D30" s="145"/>
      <c r="E30" s="159" t="s">
        <v>385</v>
      </c>
      <c r="F30" s="244">
        <v>0.17</v>
      </c>
      <c r="G30" s="158"/>
      <c r="H30" s="159" t="s">
        <v>385</v>
      </c>
      <c r="I30" s="244">
        <v>75.67</v>
      </c>
      <c r="K30" s="159" t="s">
        <v>385</v>
      </c>
      <c r="L30" s="244">
        <v>41.27</v>
      </c>
    </row>
    <row r="31" spans="2:12" s="18" customFormat="1" ht="16.5" customHeight="1" thickBot="1">
      <c r="B31" s="161" t="s">
        <v>386</v>
      </c>
      <c r="C31" s="245">
        <f>SUM(C19:C30)</f>
        <v>0.6599999999999999</v>
      </c>
      <c r="E31" s="161" t="s">
        <v>386</v>
      </c>
      <c r="F31" s="245">
        <f>SUM(F19:F30)</f>
        <v>1.5400000000000003</v>
      </c>
      <c r="G31" s="163"/>
      <c r="H31" s="161" t="s">
        <v>386</v>
      </c>
      <c r="I31" s="245">
        <f>SUM(I19:I30)</f>
        <v>910.91</v>
      </c>
      <c r="K31" s="161" t="s">
        <v>386</v>
      </c>
      <c r="L31" s="245">
        <f>SUM(L19:L30)</f>
        <v>453.36</v>
      </c>
    </row>
    <row r="32" ht="16.5" customHeight="1">
      <c r="G32" s="145"/>
    </row>
    <row r="33" ht="16.5" customHeight="1"/>
    <row r="34" ht="16.5" customHeight="1"/>
    <row r="35" ht="16.5" customHeight="1"/>
    <row r="36" ht="16.5" customHeight="1" thickBot="1"/>
    <row r="37" spans="2:6" ht="36.75" customHeight="1" thickBot="1">
      <c r="B37" s="329" t="s">
        <v>520</v>
      </c>
      <c r="C37" s="334"/>
      <c r="E37" s="329" t="s">
        <v>522</v>
      </c>
      <c r="F37" s="334"/>
    </row>
    <row r="38" spans="2:6" ht="16.5" customHeight="1">
      <c r="B38" s="148"/>
      <c r="C38" s="149"/>
      <c r="E38" s="148"/>
      <c r="F38" s="149"/>
    </row>
    <row r="39" spans="2:6" ht="16.5" customHeight="1">
      <c r="B39" s="150" t="s">
        <v>372</v>
      </c>
      <c r="C39" s="151" t="s">
        <v>373</v>
      </c>
      <c r="E39" s="150" t="s">
        <v>372</v>
      </c>
      <c r="F39" s="151" t="s">
        <v>373</v>
      </c>
    </row>
    <row r="40" spans="2:6" ht="16.5" customHeight="1">
      <c r="B40" s="153"/>
      <c r="C40" s="154"/>
      <c r="E40" s="153"/>
      <c r="F40" s="154"/>
    </row>
    <row r="41" spans="2:6" ht="16.5" customHeight="1">
      <c r="B41" s="156" t="s">
        <v>374</v>
      </c>
      <c r="C41" s="243">
        <v>8.76</v>
      </c>
      <c r="E41" s="156" t="s">
        <v>374</v>
      </c>
      <c r="F41" s="243">
        <v>18.866</v>
      </c>
    </row>
    <row r="42" spans="2:6" ht="16.5" customHeight="1">
      <c r="B42" s="156" t="s">
        <v>375</v>
      </c>
      <c r="C42" s="243">
        <v>14.72</v>
      </c>
      <c r="E42" s="156" t="s">
        <v>375</v>
      </c>
      <c r="F42" s="243">
        <v>15.346</v>
      </c>
    </row>
    <row r="43" spans="2:6" ht="16.5" customHeight="1">
      <c r="B43" s="156" t="s">
        <v>376</v>
      </c>
      <c r="C43" s="243">
        <v>18.69</v>
      </c>
      <c r="E43" s="156" t="s">
        <v>376</v>
      </c>
      <c r="F43" s="243">
        <v>14.154</v>
      </c>
    </row>
    <row r="44" spans="2:6" ht="16.5" customHeight="1">
      <c r="B44" s="156" t="s">
        <v>377</v>
      </c>
      <c r="C44" s="243">
        <v>12.13</v>
      </c>
      <c r="E44" s="156" t="s">
        <v>377</v>
      </c>
      <c r="F44" s="243">
        <v>11.058</v>
      </c>
    </row>
    <row r="45" spans="2:6" ht="16.5" customHeight="1">
      <c r="B45" s="156" t="s">
        <v>378</v>
      </c>
      <c r="C45" s="243">
        <v>10.8</v>
      </c>
      <c r="E45" s="156" t="s">
        <v>378</v>
      </c>
      <c r="F45" s="243">
        <v>12.229</v>
      </c>
    </row>
    <row r="46" spans="2:6" ht="16.5" customHeight="1">
      <c r="B46" s="156" t="s">
        <v>379</v>
      </c>
      <c r="C46" s="243">
        <v>10.15</v>
      </c>
      <c r="E46" s="156" t="s">
        <v>379</v>
      </c>
      <c r="F46" s="243">
        <v>12.849</v>
      </c>
    </row>
    <row r="47" spans="2:6" ht="16.5" customHeight="1">
      <c r="B47" s="156" t="s">
        <v>380</v>
      </c>
      <c r="C47" s="243">
        <v>11.61</v>
      </c>
      <c r="E47" s="156" t="s">
        <v>380</v>
      </c>
      <c r="F47" s="243">
        <v>11.549</v>
      </c>
    </row>
    <row r="48" spans="2:6" ht="16.5" customHeight="1">
      <c r="B48" s="156" t="s">
        <v>381</v>
      </c>
      <c r="C48" s="243">
        <v>8.83</v>
      </c>
      <c r="E48" s="156" t="s">
        <v>381</v>
      </c>
      <c r="F48" s="243">
        <v>12.747</v>
      </c>
    </row>
    <row r="49" spans="2:6" ht="16.5" customHeight="1">
      <c r="B49" s="156" t="s">
        <v>382</v>
      </c>
      <c r="C49" s="243">
        <v>7.92</v>
      </c>
      <c r="E49" s="156" t="s">
        <v>382</v>
      </c>
      <c r="F49" s="243">
        <v>13.1</v>
      </c>
    </row>
    <row r="50" spans="2:6" ht="16.5" customHeight="1">
      <c r="B50" s="156" t="s">
        <v>383</v>
      </c>
      <c r="C50" s="243">
        <v>13.01</v>
      </c>
      <c r="E50" s="156" t="s">
        <v>383</v>
      </c>
      <c r="F50" s="243">
        <v>13.8</v>
      </c>
    </row>
    <row r="51" spans="2:6" ht="16.5" customHeight="1">
      <c r="B51" s="156" t="s">
        <v>384</v>
      </c>
      <c r="C51" s="243">
        <v>11.39</v>
      </c>
      <c r="E51" s="156" t="s">
        <v>384</v>
      </c>
      <c r="F51" s="243">
        <v>14.8</v>
      </c>
    </row>
    <row r="52" spans="2:6" ht="16.5" customHeight="1" thickBot="1">
      <c r="B52" s="159" t="s">
        <v>385</v>
      </c>
      <c r="C52" s="244">
        <v>13.48</v>
      </c>
      <c r="E52" s="159" t="s">
        <v>385</v>
      </c>
      <c r="F52" s="244">
        <v>16.5</v>
      </c>
    </row>
    <row r="53" spans="2:6" ht="16.5" customHeight="1" thickBot="1">
      <c r="B53" s="161" t="s">
        <v>386</v>
      </c>
      <c r="C53" s="245">
        <f>SUM(C41:C52)</f>
        <v>141.49</v>
      </c>
      <c r="E53" s="161" t="s">
        <v>386</v>
      </c>
      <c r="F53" s="245">
        <f>SUM(F41:F52)</f>
        <v>166.998</v>
      </c>
    </row>
    <row r="54" ht="16.5" customHeight="1"/>
    <row r="55" spans="2:3" ht="16.5" customHeight="1">
      <c r="B55" s="173" t="s">
        <v>500</v>
      </c>
      <c r="C55"/>
    </row>
    <row r="56" spans="2:3" ht="16.5" customHeight="1">
      <c r="B56" s="164"/>
      <c r="C56"/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sheetProtection/>
  <mergeCells count="22">
    <mergeCell ref="B7:C7"/>
    <mergeCell ref="E7:G7"/>
    <mergeCell ref="B2:L2"/>
    <mergeCell ref="B4:C5"/>
    <mergeCell ref="D4:D5"/>
    <mergeCell ref="E4:G5"/>
    <mergeCell ref="H4:H5"/>
    <mergeCell ref="K4:L4"/>
    <mergeCell ref="B6:C6"/>
    <mergeCell ref="E6:G6"/>
    <mergeCell ref="B10:C10"/>
    <mergeCell ref="E10:G10"/>
    <mergeCell ref="B8:C8"/>
    <mergeCell ref="E8:G8"/>
    <mergeCell ref="B9:C9"/>
    <mergeCell ref="E9:G9"/>
    <mergeCell ref="H15:I15"/>
    <mergeCell ref="K15:L15"/>
    <mergeCell ref="B37:C37"/>
    <mergeCell ref="B15:C15"/>
    <mergeCell ref="E15:F15"/>
    <mergeCell ref="E37:F3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Misa</cp:lastModifiedBy>
  <cp:lastPrinted>2011-09-12T15:42:15Z</cp:lastPrinted>
  <dcterms:created xsi:type="dcterms:W3CDTF">2010-08-30T08:17:54Z</dcterms:created>
  <dcterms:modified xsi:type="dcterms:W3CDTF">2011-09-14T12:11:07Z</dcterms:modified>
  <cp:category/>
  <cp:version/>
  <cp:contentType/>
  <cp:contentStatus/>
</cp:coreProperties>
</file>