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101 - PARKOVIŠTĚ" sheetId="3" r:id="rId3"/>
    <sheet name="102 - CHODNÍKY A ZPEVNĚNÉ..." sheetId="4" r:id="rId4"/>
    <sheet name="401 - PŘELOŽKA VEŘEJNÉHO ..." sheetId="5" r:id="rId5"/>
    <sheet name="601 - POLOPODZEMNÍ KONTEJ..." sheetId="6" r:id="rId6"/>
    <sheet name="801 - VEGETAČNÍ ÚPRAVY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'000 - VEDLEJŠÍ A OSTATNÍ ...'!$C$121:$K$173</definedName>
    <definedName name="_xlnm.Print_Area" localSheetId="1">'000 - VEDLEJŠÍ A OSTATNÍ ...'!$C$4:$J$76,'000 - VEDLEJŠÍ A OSTATNÍ ...'!$C$82:$J$103,'000 - VEDLEJŠÍ A OSTATNÍ ...'!$C$109:$K$173</definedName>
    <definedName name="_xlnm.Print_Titles" localSheetId="1">'000 - VEDLEJŠÍ A OSTATNÍ ...'!$121:$121</definedName>
    <definedName name="_xlnm._FilterDatabase" localSheetId="2" hidden="1">'101 - PARKOVIŠTĚ'!$C$124:$K$364</definedName>
    <definedName name="_xlnm.Print_Area" localSheetId="2">'101 - PARKOVIŠTĚ'!$C$4:$J$76,'101 - PARKOVIŠTĚ'!$C$82:$J$106,'101 - PARKOVIŠTĚ'!$C$112:$K$364</definedName>
    <definedName name="_xlnm.Print_Titles" localSheetId="2">'101 - PARKOVIŠTĚ'!$124:$124</definedName>
    <definedName name="_xlnm._FilterDatabase" localSheetId="3" hidden="1">'102 - CHODNÍKY A ZPEVNĚNÉ...'!$C$125:$K$251</definedName>
    <definedName name="_xlnm.Print_Area" localSheetId="3">'102 - CHODNÍKY A ZPEVNĚNÉ...'!$C$4:$J$76,'102 - CHODNÍKY A ZPEVNĚNÉ...'!$C$82:$J$107,'102 - CHODNÍKY A ZPEVNĚNÉ...'!$C$113:$K$251</definedName>
    <definedName name="_xlnm.Print_Titles" localSheetId="3">'102 - CHODNÍKY A ZPEVNĚNÉ...'!$125:$125</definedName>
    <definedName name="_xlnm._FilterDatabase" localSheetId="4" hidden="1">'401 - PŘELOŽKA VEŘEJNÉHO ...'!$C$117:$K$124</definedName>
    <definedName name="_xlnm.Print_Area" localSheetId="4">'401 - PŘELOŽKA VEŘEJNÉHO ...'!$C$4:$J$76,'401 - PŘELOŽKA VEŘEJNÉHO ...'!$C$82:$J$99,'401 - PŘELOŽKA VEŘEJNÉHO ...'!$C$105:$K$124</definedName>
    <definedName name="_xlnm.Print_Titles" localSheetId="4">'401 - PŘELOŽKA VEŘEJNÉHO ...'!$117:$117</definedName>
    <definedName name="_xlnm._FilterDatabase" localSheetId="5" hidden="1">'601 - POLOPODZEMNÍ KONTEJ...'!$C$122:$K$191</definedName>
    <definedName name="_xlnm.Print_Area" localSheetId="5">'601 - POLOPODZEMNÍ KONTEJ...'!$C$4:$J$76,'601 - POLOPODZEMNÍ KONTEJ...'!$C$82:$J$104,'601 - POLOPODZEMNÍ KONTEJ...'!$C$110:$K$191</definedName>
    <definedName name="_xlnm.Print_Titles" localSheetId="5">'601 - POLOPODZEMNÍ KONTEJ...'!$122:$122</definedName>
    <definedName name="_xlnm._FilterDatabase" localSheetId="6" hidden="1">'801 - VEGETAČNÍ ÚPRAVY'!$C$124:$K$334</definedName>
    <definedName name="_xlnm.Print_Area" localSheetId="6">'801 - VEGETAČNÍ ÚPRAVY'!$C$4:$J$76,'801 - VEGETAČNÍ ÚPRAVY'!$C$82:$J$106,'801 - VEGETAČNÍ ÚPRAVY'!$C$112:$K$334</definedName>
    <definedName name="_xlnm.Print_Titles" localSheetId="6">'801 - VEGETAČNÍ ÚPRAVY'!$124:$124</definedName>
    <definedName name="_xlnm.Print_Area" localSheetId="7">'Seznam figur'!$C$4:$G$34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T332"/>
  <c r="J37"/>
  <c r="J36"/>
  <c i="1" r="AY100"/>
  <c i="7" r="J35"/>
  <c i="1" r="AX100"/>
  <c i="7" r="BI333"/>
  <c r="BH333"/>
  <c r="BG333"/>
  <c r="BF333"/>
  <c r="T333"/>
  <c r="R333"/>
  <c r="R332"/>
  <c r="P333"/>
  <c r="P332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6" r="J37"/>
  <c r="J36"/>
  <c i="1" r="AY99"/>
  <c i="6" r="J35"/>
  <c i="1" r="AX99"/>
  <c i="6"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J114"/>
  <c r="F114"/>
  <c r="F112"/>
  <c r="E110"/>
  <c r="J92"/>
  <c r="J91"/>
  <c r="F91"/>
  <c r="F89"/>
  <c r="E87"/>
  <c r="J18"/>
  <c r="E18"/>
  <c r="F92"/>
  <c r="J17"/>
  <c r="J12"/>
  <c r="J89"/>
  <c r="E7"/>
  <c r="E108"/>
  <c i="4" r="J37"/>
  <c r="J36"/>
  <c i="1" r="AY97"/>
  <c i="4" r="J35"/>
  <c i="1" r="AX97"/>
  <c i="4" r="BI249"/>
  <c r="BH249"/>
  <c r="BG249"/>
  <c r="BF249"/>
  <c r="T249"/>
  <c r="T248"/>
  <c r="T247"/>
  <c r="R249"/>
  <c r="R248"/>
  <c r="R247"/>
  <c r="P249"/>
  <c r="P248"/>
  <c r="P247"/>
  <c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89"/>
  <c r="E7"/>
  <c r="E116"/>
  <c i="3" r="J37"/>
  <c r="J36"/>
  <c i="1" r="AY96"/>
  <c i="3" r="J35"/>
  <c i="1" r="AX96"/>
  <c i="3" r="BI363"/>
  <c r="BH363"/>
  <c r="BG363"/>
  <c r="BF363"/>
  <c r="T363"/>
  <c r="T362"/>
  <c r="R363"/>
  <c r="R362"/>
  <c r="P363"/>
  <c r="P362"/>
  <c r="BI359"/>
  <c r="BH359"/>
  <c r="BG359"/>
  <c r="BF359"/>
  <c r="T359"/>
  <c r="T351"/>
  <c r="R359"/>
  <c r="R351"/>
  <c r="P359"/>
  <c r="P351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2" r="J37"/>
  <c r="J36"/>
  <c i="1" r="AY95"/>
  <c i="2" r="J35"/>
  <c i="1" r="AX95"/>
  <c i="2" r="BI171"/>
  <c r="BH171"/>
  <c r="BG171"/>
  <c r="BF171"/>
  <c r="T171"/>
  <c r="T170"/>
  <c r="R171"/>
  <c r="R170"/>
  <c r="P171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BK171"/>
  <c r="J171"/>
  <c r="BK166"/>
  <c r="J166"/>
  <c r="BK162"/>
  <c r="J162"/>
  <c r="BK159"/>
  <c r="J159"/>
  <c r="BK153"/>
  <c r="J146"/>
  <c r="BK136"/>
  <c r="J130"/>
  <c i="3" r="BK313"/>
  <c r="BK267"/>
  <c r="J200"/>
  <c r="J341"/>
  <c r="BK285"/>
  <c r="J234"/>
  <c r="BK309"/>
  <c r="BK176"/>
  <c r="BK128"/>
  <c r="BK311"/>
  <c r="BK281"/>
  <c r="J217"/>
  <c r="BK283"/>
  <c r="BK136"/>
  <c r="BK277"/>
  <c r="J317"/>
  <c r="J239"/>
  <c r="BK142"/>
  <c r="J311"/>
  <c r="J163"/>
  <c i="4" r="J192"/>
  <c r="J249"/>
  <c r="J228"/>
  <c r="J132"/>
  <c r="J196"/>
  <c r="BK217"/>
  <c r="BK135"/>
  <c r="J167"/>
  <c r="BK180"/>
  <c i="6" r="J174"/>
  <c r="BK190"/>
  <c r="J169"/>
  <c r="J145"/>
  <c r="BK180"/>
  <c r="J166"/>
  <c r="J149"/>
  <c i="7" r="J269"/>
  <c r="BK217"/>
  <c r="BK249"/>
  <c r="BK145"/>
  <c r="J278"/>
  <c r="J200"/>
  <c r="J322"/>
  <c r="BK273"/>
  <c r="J282"/>
  <c r="BK128"/>
  <c r="J293"/>
  <c r="BK251"/>
  <c r="J324"/>
  <c r="BK155"/>
  <c r="BK212"/>
  <c r="BK135"/>
  <c i="3" r="BK179"/>
  <c r="J158"/>
  <c r="J303"/>
  <c r="BK344"/>
  <c r="BK289"/>
  <c r="J208"/>
  <c r="BK363"/>
  <c r="BK352"/>
  <c r="BK244"/>
  <c r="J176"/>
  <c i="4" r="BK222"/>
  <c r="BK228"/>
  <c r="BK214"/>
  <c r="BK245"/>
  <c r="BK183"/>
  <c r="J222"/>
  <c r="J138"/>
  <c i="5" r="F35"/>
  <c i="1" r="BB98"/>
  <c i="6" r="BK149"/>
  <c r="BK142"/>
  <c r="BK153"/>
  <c r="J132"/>
  <c i="7" r="J251"/>
  <c r="J262"/>
  <c r="J182"/>
  <c r="J297"/>
  <c r="J195"/>
  <c r="J314"/>
  <c r="BK202"/>
  <c r="BK225"/>
  <c r="BK324"/>
  <c r="J286"/>
  <c r="J303"/>
  <c r="BK171"/>
  <c r="BK193"/>
  <c i="2" r="F36"/>
  <c r="BK156"/>
  <c r="BK146"/>
  <c r="J139"/>
  <c r="J128"/>
  <c i="3" r="J338"/>
  <c r="J283"/>
  <c r="J264"/>
  <c r="J193"/>
  <c r="J291"/>
  <c r="J267"/>
  <c r="J153"/>
  <c r="BK257"/>
  <c r="J170"/>
  <c r="BK347"/>
  <c r="J285"/>
  <c r="J247"/>
  <c r="BK163"/>
  <c r="BK234"/>
  <c r="BK349"/>
  <c r="BK269"/>
  <c r="J328"/>
  <c r="J229"/>
  <c r="BK193"/>
  <c r="J359"/>
  <c r="J277"/>
  <c r="BK133"/>
  <c i="4" r="J146"/>
  <c r="J211"/>
  <c r="J183"/>
  <c r="BK203"/>
  <c r="BK249"/>
  <c r="BK196"/>
  <c r="BK138"/>
  <c r="BK158"/>
  <c i="5" r="F36"/>
  <c i="1" r="BC98"/>
  <c i="6" r="J129"/>
  <c r="BK186"/>
  <c r="J159"/>
  <c r="J186"/>
  <c i="7" r="BK322"/>
  <c r="J267"/>
  <c r="J176"/>
  <c r="J244"/>
  <c r="BK301"/>
  <c r="BK229"/>
  <c r="BK140"/>
  <c r="BK282"/>
  <c r="J160"/>
  <c r="J273"/>
  <c r="BK314"/>
  <c r="BK278"/>
  <c r="BK160"/>
  <c r="BK191"/>
  <c r="J217"/>
  <c i="3" r="BK273"/>
  <c r="BK166"/>
  <c r="BK250"/>
  <c r="J133"/>
  <c r="J260"/>
  <c r="J363"/>
  <c r="BK287"/>
  <c r="J179"/>
  <c i="4" r="J164"/>
  <c r="J241"/>
  <c r="J180"/>
  <c r="J177"/>
  <c r="BK225"/>
  <c r="J231"/>
  <c r="BK177"/>
  <c r="J245"/>
  <c r="BK143"/>
  <c i="5" r="BK121"/>
  <c i="6" r="BK169"/>
  <c r="J180"/>
  <c r="J126"/>
  <c r="J135"/>
  <c r="BK156"/>
  <c i="7" r="BK328"/>
  <c r="J255"/>
  <c r="BK165"/>
  <c r="BK207"/>
  <c r="BK310"/>
  <c r="J247"/>
  <c r="BK318"/>
  <c r="J212"/>
  <c r="BK284"/>
  <c r="J135"/>
  <c r="J284"/>
  <c r="J171"/>
  <c r="BK295"/>
  <c r="BK244"/>
  <c r="J128"/>
  <c i="2" r="F34"/>
  <c r="J156"/>
  <c r="J143"/>
  <c r="BK130"/>
  <c r="J125"/>
  <c i="3" r="J307"/>
  <c r="J273"/>
  <c r="BK224"/>
  <c r="J136"/>
  <c r="BK303"/>
  <c r="BK187"/>
  <c r="BK315"/>
  <c r="J184"/>
  <c r="J142"/>
  <c r="BK307"/>
  <c r="BK260"/>
  <c r="J187"/>
  <c r="BK239"/>
  <c r="J352"/>
  <c r="BK212"/>
  <c r="J295"/>
  <c r="J212"/>
  <c r="J147"/>
  <c r="J315"/>
  <c r="BK275"/>
  <c r="J139"/>
  <c i="4" r="BK129"/>
  <c r="J172"/>
  <c r="J161"/>
  <c r="J208"/>
  <c r="J235"/>
  <c r="BK146"/>
  <c r="J217"/>
  <c r="J129"/>
  <c i="5" r="F37"/>
  <c i="1" r="BD98"/>
  <c i="6" r="BK145"/>
  <c r="J139"/>
  <c r="BK135"/>
  <c r="J153"/>
  <c i="7" r="J310"/>
  <c r="BK257"/>
  <c r="BK280"/>
  <c r="BK239"/>
  <c r="J328"/>
  <c r="BK267"/>
  <c r="BK182"/>
  <c r="J295"/>
  <c r="BK176"/>
  <c r="BK195"/>
  <c r="BK308"/>
  <c r="BK247"/>
  <c r="J308"/>
  <c r="J223"/>
  <c r="J229"/>
  <c r="J140"/>
  <c i="2" r="J34"/>
  <c r="J153"/>
  <c r="BK139"/>
  <c r="J133"/>
  <c i="3" r="J344"/>
  <c r="BK291"/>
  <c r="BK247"/>
  <c r="BK190"/>
  <c r="J319"/>
  <c r="BK271"/>
  <c r="BK170"/>
  <c r="J305"/>
  <c r="J173"/>
  <c r="J349"/>
  <c r="BK305"/>
  <c r="J244"/>
  <c r="BK153"/>
  <c r="J130"/>
  <c r="J281"/>
  <c r="BK173"/>
  <c r="BK322"/>
  <c r="J269"/>
  <c r="BK150"/>
  <c r="J313"/>
  <c r="J224"/>
  <c r="J128"/>
  <c i="4" r="J143"/>
  <c r="J152"/>
  <c r="J135"/>
  <c r="BK167"/>
  <c r="BK172"/>
  <c r="BK211"/>
  <c r="J225"/>
  <c i="5" r="J34"/>
  <c i="1" r="AW98"/>
  <c i="6" r="BK166"/>
  <c r="J183"/>
  <c r="BK129"/>
  <c r="BK174"/>
  <c i="7" r="J288"/>
  <c r="BK223"/>
  <c r="J155"/>
  <c r="J193"/>
  <c r="J299"/>
  <c r="J186"/>
  <c r="J320"/>
  <c r="BK234"/>
  <c r="BK286"/>
  <c r="J257"/>
  <c r="BK303"/>
  <c r="BK186"/>
  <c r="BK297"/>
  <c r="BK200"/>
  <c r="BK253"/>
  <c r="J147"/>
  <c i="2" r="F37"/>
  <c r="BK149"/>
  <c r="BK143"/>
  <c r="BK133"/>
  <c r="BK125"/>
  <c i="3" r="BK295"/>
  <c r="J271"/>
  <c r="J197"/>
  <c r="BK328"/>
  <c r="J275"/>
  <c r="BK184"/>
  <c r="J347"/>
  <c r="J190"/>
  <c r="J150"/>
  <c r="J334"/>
  <c r="J287"/>
  <c r="BK229"/>
  <c r="BK338"/>
  <c r="BK204"/>
  <c r="J309"/>
  <c r="BK208"/>
  <c r="BK319"/>
  <c r="BK264"/>
  <c r="J166"/>
  <c r="J289"/>
  <c r="BK197"/>
  <c i="4" r="BK231"/>
  <c r="J214"/>
  <c r="BK186"/>
  <c r="BK241"/>
  <c r="BK152"/>
  <c r="BK164"/>
  <c r="BK208"/>
  <c i="5" r="J121"/>
  <c i="6" r="J163"/>
  <c r="BK132"/>
  <c r="J190"/>
  <c r="BK183"/>
  <c r="BK126"/>
  <c i="7" r="J318"/>
  <c r="J202"/>
  <c r="J253"/>
  <c r="J165"/>
  <c r="J280"/>
  <c r="J207"/>
  <c r="J305"/>
  <c r="J188"/>
  <c r="J150"/>
  <c r="J301"/>
  <c r="BK255"/>
  <c r="BK333"/>
  <c r="J249"/>
  <c r="BK147"/>
  <c r="BK188"/>
  <c i="2" r="F35"/>
  <c r="J149"/>
  <c r="J136"/>
  <c r="BK128"/>
  <c i="1" r="AS94"/>
  <c i="3" r="BK158"/>
  <c r="BK279"/>
  <c r="BK254"/>
  <c r="BK139"/>
  <c r="J250"/>
  <c r="BK130"/>
  <c r="BK317"/>
  <c r="J254"/>
  <c r="BK341"/>
  <c r="BK217"/>
  <c r="J322"/>
  <c r="J257"/>
  <c r="BK334"/>
  <c r="J279"/>
  <c r="BK200"/>
  <c r="BK359"/>
  <c r="J204"/>
  <c r="BK147"/>
  <c i="4" r="BK161"/>
  <c r="BK199"/>
  <c r="BK192"/>
  <c r="BK235"/>
  <c r="BK132"/>
  <c r="J203"/>
  <c r="J158"/>
  <c r="J199"/>
  <c r="J186"/>
  <c i="6" r="BK159"/>
  <c r="BK139"/>
  <c r="J142"/>
  <c r="BK163"/>
  <c r="J156"/>
  <c i="7" r="BK299"/>
  <c r="J239"/>
  <c r="BK260"/>
  <c r="J191"/>
  <c r="BK305"/>
  <c r="J225"/>
  <c r="J333"/>
  <c r="J260"/>
  <c r="BK293"/>
  <c r="J234"/>
  <c r="BK320"/>
  <c r="BK288"/>
  <c r="BK269"/>
  <c r="BK262"/>
  <c r="J145"/>
  <c r="BK150"/>
  <c i="2" l="1" r="R142"/>
  <c r="R161"/>
  <c i="3" r="BK127"/>
  <c r="J127"/>
  <c r="J98"/>
  <c r="BK196"/>
  <c r="J196"/>
  <c r="J99"/>
  <c r="P253"/>
  <c i="4" r="BK128"/>
  <c r="J128"/>
  <c r="J98"/>
  <c r="BK195"/>
  <c r="J195"/>
  <c r="J100"/>
  <c r="BK221"/>
  <c r="J221"/>
  <c r="J102"/>
  <c i="6" r="T125"/>
  <c r="T173"/>
  <c i="2" r="P124"/>
  <c r="P152"/>
  <c r="P161"/>
  <c i="3" r="R127"/>
  <c r="R196"/>
  <c r="T253"/>
  <c i="4" r="P128"/>
  <c r="P195"/>
  <c r="P221"/>
  <c i="6" r="P125"/>
  <c r="BK162"/>
  <c r="J162"/>
  <c r="J101"/>
  <c r="T162"/>
  <c i="7" r="P127"/>
  <c r="T190"/>
  <c r="P259"/>
  <c i="2" r="T142"/>
  <c r="T161"/>
  <c i="3" r="P211"/>
  <c r="T294"/>
  <c i="4" r="R195"/>
  <c r="R221"/>
  <c i="6" r="BK173"/>
  <c r="J173"/>
  <c r="J102"/>
  <c i="7" r="BK127"/>
  <c r="BK190"/>
  <c r="J190"/>
  <c r="J100"/>
  <c r="T292"/>
  <c i="2" r="T124"/>
  <c r="BK152"/>
  <c r="J152"/>
  <c r="J100"/>
  <c i="3" r="T127"/>
  <c r="P196"/>
  <c r="P294"/>
  <c i="4" r="R128"/>
  <c r="R202"/>
  <c r="P234"/>
  <c i="6" r="R125"/>
  <c r="R152"/>
  <c r="P162"/>
  <c i="7" r="T127"/>
  <c r="R190"/>
  <c r="BK259"/>
  <c r="J259"/>
  <c r="J102"/>
  <c r="P292"/>
  <c r="T307"/>
  <c i="2" r="BK142"/>
  <c r="J142"/>
  <c r="J99"/>
  <c r="P142"/>
  <c r="BK161"/>
  <c r="J161"/>
  <c r="J101"/>
  <c i="3" r="BK211"/>
  <c r="J211"/>
  <c r="J101"/>
  <c r="R253"/>
  <c i="4" r="T128"/>
  <c r="T195"/>
  <c r="T221"/>
  <c i="6" r="BK152"/>
  <c r="J152"/>
  <c r="J100"/>
  <c r="R173"/>
  <c i="7" r="BK149"/>
  <c r="J149"/>
  <c r="J99"/>
  <c r="R149"/>
  <c r="P246"/>
  <c r="T246"/>
  <c r="BK292"/>
  <c r="J292"/>
  <c r="J103"/>
  <c r="BK307"/>
  <c r="J307"/>
  <c r="J104"/>
  <c i="2" r="BK124"/>
  <c r="J124"/>
  <c r="J98"/>
  <c r="R152"/>
  <c i="3" r="P127"/>
  <c r="P126"/>
  <c r="P125"/>
  <c i="1" r="AU96"/>
  <c i="3" r="T196"/>
  <c r="BK253"/>
  <c r="J253"/>
  <c r="J102"/>
  <c i="4" r="T202"/>
  <c r="R234"/>
  <c i="7" r="P149"/>
  <c r="T149"/>
  <c r="BK246"/>
  <c r="J246"/>
  <c r="J101"/>
  <c r="R259"/>
  <c r="R292"/>
  <c r="P307"/>
  <c i="3" r="R211"/>
  <c r="BK294"/>
  <c r="J294"/>
  <c r="J103"/>
  <c i="4" r="BK202"/>
  <c r="J202"/>
  <c r="J101"/>
  <c r="BK234"/>
  <c r="J234"/>
  <c r="J103"/>
  <c i="6" r="T152"/>
  <c r="R162"/>
  <c i="7" r="R127"/>
  <c r="P190"/>
  <c r="R246"/>
  <c r="T259"/>
  <c r="R307"/>
  <c i="2" r="R124"/>
  <c r="R123"/>
  <c r="R122"/>
  <c r="T152"/>
  <c i="3" r="T211"/>
  <c r="R294"/>
  <c i="4" r="P202"/>
  <c r="T234"/>
  <c i="6" r="BK125"/>
  <c r="J125"/>
  <c r="J98"/>
  <c r="P152"/>
  <c r="P173"/>
  <c i="4" r="BK244"/>
  <c r="J244"/>
  <c r="J104"/>
  <c i="5" r="BK120"/>
  <c r="J120"/>
  <c r="J98"/>
  <c i="6" r="BK148"/>
  <c r="J148"/>
  <c r="J99"/>
  <c i="3" r="BK207"/>
  <c r="J207"/>
  <c r="J100"/>
  <c r="BK362"/>
  <c r="J362"/>
  <c r="J105"/>
  <c i="6" r="BK189"/>
  <c r="J189"/>
  <c r="J103"/>
  <c i="7" r="BK332"/>
  <c r="J332"/>
  <c r="J105"/>
  <c i="2" r="BK170"/>
  <c r="J170"/>
  <c r="J102"/>
  <c i="3" r="BK351"/>
  <c r="J351"/>
  <c r="J104"/>
  <c i="4" r="BK191"/>
  <c r="J191"/>
  <c r="J99"/>
  <c r="BK248"/>
  <c r="J248"/>
  <c r="J106"/>
  <c i="7" r="BE160"/>
  <c r="BE191"/>
  <c r="BE239"/>
  <c r="BE255"/>
  <c r="BE135"/>
  <c r="BE234"/>
  <c r="BE257"/>
  <c r="BE305"/>
  <c r="BE320"/>
  <c r="BE322"/>
  <c i="6" r="BK124"/>
  <c r="J124"/>
  <c r="J97"/>
  <c i="7" r="E85"/>
  <c r="BE140"/>
  <c r="BE200"/>
  <c r="BE223"/>
  <c r="BE244"/>
  <c r="BE267"/>
  <c r="BE273"/>
  <c r="BE282"/>
  <c r="BE295"/>
  <c r="BE299"/>
  <c r="BE310"/>
  <c r="J89"/>
  <c r="BE182"/>
  <c r="BE202"/>
  <c r="BE249"/>
  <c r="BE251"/>
  <c r="BE269"/>
  <c r="BE278"/>
  <c r="BE280"/>
  <c r="BE288"/>
  <c r="BE128"/>
  <c r="BE193"/>
  <c r="BE247"/>
  <c r="BE328"/>
  <c r="F92"/>
  <c r="BE145"/>
  <c r="BE165"/>
  <c r="BE217"/>
  <c r="BE303"/>
  <c r="BE318"/>
  <c r="BE333"/>
  <c r="BE150"/>
  <c r="BE155"/>
  <c r="BE171"/>
  <c r="BE176"/>
  <c r="BE186"/>
  <c r="BE147"/>
  <c r="BE188"/>
  <c r="BE195"/>
  <c r="BE207"/>
  <c r="BE212"/>
  <c r="BE225"/>
  <c r="BE229"/>
  <c r="BE253"/>
  <c r="BE260"/>
  <c r="BE262"/>
  <c r="BE284"/>
  <c r="BE286"/>
  <c r="BE293"/>
  <c r="BE297"/>
  <c r="BE301"/>
  <c r="BE308"/>
  <c r="BE314"/>
  <c r="BE324"/>
  <c i="6" r="E113"/>
  <c r="BE163"/>
  <c r="BE180"/>
  <c r="BE186"/>
  <c r="BE190"/>
  <c r="J117"/>
  <c r="BE149"/>
  <c r="BE169"/>
  <c r="BE174"/>
  <c r="BE183"/>
  <c r="F92"/>
  <c r="BE145"/>
  <c r="BE166"/>
  <c i="5" r="BK119"/>
  <c r="J119"/>
  <c r="J97"/>
  <c i="6" r="BE126"/>
  <c r="BE135"/>
  <c r="BE139"/>
  <c r="BE153"/>
  <c r="BE129"/>
  <c r="BE132"/>
  <c r="BE142"/>
  <c r="BE156"/>
  <c r="BE159"/>
  <c i="5" r="E85"/>
  <c r="J112"/>
  <c i="4" r="BK247"/>
  <c r="J247"/>
  <c r="J105"/>
  <c i="5" r="F115"/>
  <c i="4" r="BK127"/>
  <c r="J127"/>
  <c r="J97"/>
  <c i="5" r="BE121"/>
  <c i="4" r="J120"/>
  <c r="F123"/>
  <c r="BE135"/>
  <c r="BE152"/>
  <c r="BE167"/>
  <c r="BE208"/>
  <c r="BE241"/>
  <c r="BE164"/>
  <c r="BE203"/>
  <c r="E85"/>
  <c r="BE132"/>
  <c r="BE161"/>
  <c r="BE192"/>
  <c r="BE245"/>
  <c r="BE143"/>
  <c r="BE146"/>
  <c r="BE180"/>
  <c r="BE214"/>
  <c r="BE217"/>
  <c r="BE222"/>
  <c r="BE228"/>
  <c r="BE231"/>
  <c r="BE129"/>
  <c r="BE172"/>
  <c r="BE235"/>
  <c r="BE177"/>
  <c r="BE183"/>
  <c r="BE186"/>
  <c r="BE225"/>
  <c r="BE249"/>
  <c i="3" r="BK126"/>
  <c r="J126"/>
  <c r="J97"/>
  <c i="4" r="BE138"/>
  <c r="BE158"/>
  <c r="BE196"/>
  <c r="BE199"/>
  <c r="BE211"/>
  <c i="3" r="J89"/>
  <c r="BE153"/>
  <c r="BE184"/>
  <c r="BE190"/>
  <c r="BE229"/>
  <c r="BE260"/>
  <c r="BE269"/>
  <c r="BE283"/>
  <c r="BE285"/>
  <c r="BE307"/>
  <c r="BE319"/>
  <c r="BE349"/>
  <c r="BE352"/>
  <c r="BE359"/>
  <c r="BE363"/>
  <c r="E115"/>
  <c r="BE139"/>
  <c r="BE158"/>
  <c r="BE217"/>
  <c r="BE254"/>
  <c r="BE281"/>
  <c r="BE303"/>
  <c r="BE311"/>
  <c r="BE347"/>
  <c r="BE150"/>
  <c r="BE179"/>
  <c r="BE193"/>
  <c r="BE267"/>
  <c r="BE273"/>
  <c r="BE334"/>
  <c r="BE341"/>
  <c r="BE187"/>
  <c r="BE197"/>
  <c r="BE257"/>
  <c r="BE271"/>
  <c r="BE279"/>
  <c r="BE295"/>
  <c r="BE305"/>
  <c r="BE147"/>
  <c r="BE166"/>
  <c r="BE170"/>
  <c r="BE204"/>
  <c r="BE289"/>
  <c r="BE291"/>
  <c r="BE322"/>
  <c i="2" r="BK123"/>
  <c r="J123"/>
  <c r="J97"/>
  <c i="3" r="BE133"/>
  <c r="BE136"/>
  <c r="BE224"/>
  <c r="BE244"/>
  <c r="BE264"/>
  <c r="BE317"/>
  <c r="BE338"/>
  <c r="F92"/>
  <c r="BE128"/>
  <c r="BE130"/>
  <c r="BE142"/>
  <c r="BE163"/>
  <c r="BE200"/>
  <c r="BE247"/>
  <c r="BE250"/>
  <c r="BE313"/>
  <c r="BE315"/>
  <c r="BE344"/>
  <c r="BE173"/>
  <c r="BE176"/>
  <c r="BE208"/>
  <c r="BE212"/>
  <c r="BE234"/>
  <c r="BE239"/>
  <c r="BE275"/>
  <c r="BE277"/>
  <c r="BE287"/>
  <c r="BE309"/>
  <c r="BE328"/>
  <c i="2" r="E85"/>
  <c r="J89"/>
  <c r="F92"/>
  <c r="BE125"/>
  <c r="BE128"/>
  <c r="BE130"/>
  <c r="BE133"/>
  <c r="BE136"/>
  <c r="BE139"/>
  <c r="BE143"/>
  <c r="BE146"/>
  <c r="BE149"/>
  <c r="BE153"/>
  <c r="BE156"/>
  <c r="BE159"/>
  <c r="BE162"/>
  <c r="BE166"/>
  <c r="BE171"/>
  <c i="1" r="BC95"/>
  <c r="AW95"/>
  <c r="BA95"/>
  <c r="BB95"/>
  <c r="BD95"/>
  <c i="3" r="J34"/>
  <c i="1" r="AW96"/>
  <c i="7" r="F34"/>
  <c i="1" r="BA100"/>
  <c i="3" r="F35"/>
  <c i="1" r="BB96"/>
  <c i="6" r="F35"/>
  <c i="1" r="BB99"/>
  <c i="3" r="F34"/>
  <c i="1" r="BA96"/>
  <c i="6" r="J34"/>
  <c i="1" r="AW99"/>
  <c i="7" r="F36"/>
  <c i="1" r="BC100"/>
  <c i="4" r="J34"/>
  <c i="1" r="AW97"/>
  <c i="5" r="J33"/>
  <c i="1" r="AV98"/>
  <c r="AT98"/>
  <c i="5" r="F34"/>
  <c i="1" r="BA98"/>
  <c i="6" r="F34"/>
  <c i="1" r="BA99"/>
  <c i="6" r="F36"/>
  <c i="1" r="BC99"/>
  <c i="3" r="F37"/>
  <c i="1" r="BD96"/>
  <c i="6" r="F37"/>
  <c i="1" r="BD99"/>
  <c i="4" r="F34"/>
  <c i="1" r="BA97"/>
  <c i="4" r="F35"/>
  <c i="1" r="BB97"/>
  <c i="7" r="J34"/>
  <c i="1" r="AW100"/>
  <c i="4" r="F37"/>
  <c i="1" r="BD97"/>
  <c i="4" r="F36"/>
  <c i="1" r="BC97"/>
  <c i="7" r="F37"/>
  <c i="1" r="BD100"/>
  <c i="3" r="F36"/>
  <c i="1" r="BC96"/>
  <c i="7" r="F35"/>
  <c i="1" r="BB100"/>
  <c i="2" l="1" r="T123"/>
  <c r="T122"/>
  <c i="3" r="T126"/>
  <c r="T125"/>
  <c i="6" r="P124"/>
  <c r="P123"/>
  <c i="1" r="AU99"/>
  <c i="2" r="P123"/>
  <c r="P122"/>
  <c i="1" r="AU95"/>
  <c i="4" r="R127"/>
  <c r="R126"/>
  <c i="3" r="R126"/>
  <c r="R125"/>
  <c i="7" r="R126"/>
  <c r="R125"/>
  <c i="4" r="T127"/>
  <c r="T126"/>
  <c i="6" r="R124"/>
  <c r="R123"/>
  <c i="7" r="P126"/>
  <c r="P125"/>
  <c i="1" r="AU100"/>
  <c i="6" r="T124"/>
  <c r="T123"/>
  <c i="7" r="T126"/>
  <c r="T125"/>
  <c r="BK126"/>
  <c r="BK125"/>
  <c r="J125"/>
  <c i="4" r="P127"/>
  <c r="P126"/>
  <c i="1" r="AU97"/>
  <c i="7" r="J127"/>
  <c r="J98"/>
  <c i="6" r="BK123"/>
  <c r="J123"/>
  <c r="J96"/>
  <c i="5" r="BK118"/>
  <c r="J118"/>
  <c r="J96"/>
  <c i="4" r="BK126"/>
  <c r="J126"/>
  <c r="J96"/>
  <c i="3" r="BK125"/>
  <c r="J125"/>
  <c r="J96"/>
  <c i="2" r="BK122"/>
  <c r="J122"/>
  <c r="J96"/>
  <c i="7" r="J30"/>
  <c i="1" r="AG100"/>
  <c i="4" r="F33"/>
  <c i="1" r="AZ97"/>
  <c r="BB94"/>
  <c r="W31"/>
  <c i="5" r="F33"/>
  <c i="1" r="AZ98"/>
  <c i="6" r="F33"/>
  <c i="1" r="AZ99"/>
  <c i="7" r="J33"/>
  <c i="1" r="AV100"/>
  <c r="AT100"/>
  <c r="AN100"/>
  <c i="3" r="J33"/>
  <c i="1" r="AV96"/>
  <c r="AT96"/>
  <c i="2" r="F33"/>
  <c i="1" r="AZ95"/>
  <c i="7" r="F33"/>
  <c i="1" r="AZ100"/>
  <c i="2" r="J33"/>
  <c i="1" r="AV95"/>
  <c r="AT95"/>
  <c i="6" r="J33"/>
  <c i="1" r="AV99"/>
  <c r="AT99"/>
  <c r="BC94"/>
  <c r="W32"/>
  <c i="4" r="J33"/>
  <c i="1" r="AV97"/>
  <c r="AT97"/>
  <c r="BA94"/>
  <c r="W30"/>
  <c i="3" r="F33"/>
  <c i="1" r="AZ96"/>
  <c r="BD94"/>
  <c r="W33"/>
  <c i="7" l="1" r="J126"/>
  <c r="J97"/>
  <c r="J96"/>
  <c r="J39"/>
  <c i="1" r="AU94"/>
  <c i="4" r="J30"/>
  <c i="1" r="AG97"/>
  <c r="AN97"/>
  <c r="AW94"/>
  <c r="AK30"/>
  <c r="AZ94"/>
  <c r="W29"/>
  <c i="2" r="J30"/>
  <c i="1" r="AG95"/>
  <c i="6" r="J30"/>
  <c i="1" r="AG99"/>
  <c r="AN99"/>
  <c r="AX94"/>
  <c i="3" r="J30"/>
  <c i="1" r="AG96"/>
  <c r="AN96"/>
  <c i="5" r="J30"/>
  <c i="1" r="AG98"/>
  <c r="AN98"/>
  <c r="AY94"/>
  <c i="6" l="1" r="J39"/>
  <c i="5" r="J39"/>
  <c i="4" r="J39"/>
  <c i="3" r="J39"/>
  <c i="2" r="J39"/>
  <c i="1" r="AN95"/>
  <c r="AG94"/>
  <c r="AK26"/>
  <c r="AV94"/>
  <c r="AK29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<sst xmlns="http://schemas.openxmlformats.org/spreadsheetml/2006/main">
  <si>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</si>
  <si>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</si>
  <si>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</si>
  <si>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</si>
  <si>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</si>
  <si>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{2d849419-3327-4d17-b14f-8f178b93d106}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</si>
  <si>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</si>
  <si>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</si>
  <si>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</si>
  <si>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</si>
  <si>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</si>
  <si>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</si>
  <si>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</si>
  <si>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</si>
  <si>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2023-000001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</si>
  <si>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</si>
  <si>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</si>
  <si>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U ZŠ HUSOVA, NÁMĚŠŤ NAD OSLAVOU</t>
  </si>
  <si>
    <t>KSO:</t>
  </si>
  <si>
    <t>CC-CZ:</t>
  </si>
  <si>
    <t>Místo:</t>
  </si>
  <si>
    <t>Náměšť nad Oslavou</t>
  </si>
  <si>
    <t>Datum:</t>
  </si>
  <si>
    <t>24. 6. 2024</t>
  </si>
  <si>
    <t>Zadavatel:</t>
  </si>
  <si>
    <t>IČ:</t>
  </si>
  <si>
    <t>00289965</t>
  </si>
  <si>
    <t>Město Náměšť nad Oslavou</t>
  </si>
  <si>
    <t>DIČ: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</si>
  <si>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</si>
  <si>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</si>
  <si>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</si>
  <si>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</si>
  <si>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</si>
  <si>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</si>
  <si>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</si>
  <si>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</si>
  <si>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</si>
  <si>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</si>
  <si>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</si>
  <si>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</si>
  <si>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</si>
  <si>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</si>
  <si>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</si>
  <si>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</si>
  <si>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</si>
  <si>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</si>
  <si>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</si>
  <si>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</si>
  <si>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</si>
  <si>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</si>
  <si>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</si>
  <si>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</si>
  <si>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</si>
  <si>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</si>
  <si>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</si>
  <si>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</si>
  <si>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</si>
  <si>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</si>
  <si>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</si>
  <si>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</si>
  <si>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</si>
  <si>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</si>
  <si>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</si>
  <si>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</si>
  <si>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</si>
  <si>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</si>
  <si>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</si>
  <si>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</si>
  <si>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</si>
  <si>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</si>
  <si>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</si>
  <si>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</si>
  <si>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</si>
  <si>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</si>
  <si>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</si>
  <si>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</si>
  <si>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</si>
  <si>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</si>
  <si>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</si>
  <si>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</si>
  <si>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</si>
  <si>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</si>
  <si>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</si>
  <si>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</si>
  <si>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STA</t>
  </si>
  <si>
    <t>1</t>
  </si>
  <si>
    <t>{45235220-3fd2-442b-bb6b-5c6f6d8b307b}</t>
  </si>
  <si>
    <t>2</t>
  </si>
  <si>
    <t>101</t>
  </si>
  <si>
    <t>PARKOVIŠTĚ</t>
  </si>
  <si>
    <t>{9669a650-4428-4e6f-bce9-b754cb8958d2}</t>
  </si>
  <si>
    <t>102</t>
  </si>
  <si>
    <t>CHODNÍKY A ZPEVNĚNÉ PLOCHY</t>
  </si>
  <si>
    <t>{ead5323d-22d9-4a48-ab1f-23cb2d2d3d02}</t>
  </si>
  <si>
    <t>401</t>
  </si>
  <si>
    <t>PŘELOŽKA VEŘEJNÉHO OSVĚTLENÍ</t>
  </si>
  <si>
    <t>{c34d44b2-4831-4046-878c-675bb8e4b098}</t>
  </si>
  <si>
    <t>601</t>
  </si>
  <si>
    <t>POLOPODZEMNÍ KONTEJNERY NA ODPAD</t>
  </si>
  <si>
    <t>{4f7a6c16-4f88-49ae-975a-ef67f34125c8}</t>
  </si>
  <si>
    <t>801</t>
  </si>
  <si>
    <t>VEGETAČNÍ ÚPRAVY</t>
  </si>
  <si>
    <t>{df05cbcc-037b-47c4-a047-a524bdf079c2}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</si>
  <si>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</si>
  <si>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</si>
  <si>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</si>
  <si>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</si>
  <si>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</si>
  <si>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</si>
  <si>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</si>
  <si>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</si>
  <si>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</si>
  <si>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</si>
  <si>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</si>
  <si>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</si>
  <si>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</si>
  <si>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</si>
  <si>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</si>
  <si>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</si>
  <si>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</si>
  <si>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</si>
  <si>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</si>
  <si>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</si>
  <si>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</si>
  <si>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</si>
  <si>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</si>
  <si>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</si>
  <si>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</si>
  <si>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</si>
  <si>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</si>
  <si>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</si>
  <si>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</si>
  <si>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</si>
  <si>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</si>
  <si>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</si>
  <si>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</si>
  <si>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</si>
  <si>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</si>
  <si>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</si>
  <si>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kpl</t>
  </si>
  <si>
    <t>CS ÚRS 2024 01</t>
  </si>
  <si>
    <t>1024</t>
  </si>
  <si>
    <t>1085594258</t>
  </si>
  <si>
    <t>PP</t>
  </si>
  <si>
    <t>P</t>
  </si>
  <si>
    <t>Poznámka k položce:_x000d_
Náklady na provedení průzkumů nebo doplnění stávajících průzkumů pokud je obchodní podmínky vyžadují a tyto průzkumy nejsou v dostatečném rozsahu součástí projektové dokumentace. Jedná se zejména o Geologický - inženýrsko-geologický, radonový hydrogeologický, pedologický průzkum, botanický a zoologický průzkum, stavební průzkum - umělecko historický, stavebně statický a případný průzkum nebezpečných látek - odpadu, munice, výbušnin apod.</t>
  </si>
  <si>
    <t>011103000</t>
  </si>
  <si>
    <t>Pasportizace stávající zástavby</t>
  </si>
  <si>
    <t>140547551</t>
  </si>
  <si>
    <t>3</t>
  </si>
  <si>
    <t>012002000</t>
  </si>
  <si>
    <t>Geodetické práce</t>
  </si>
  <si>
    <t>651020350</t>
  </si>
  <si>
    <t>Poznámka k položce:_x000d_
Zajištění vytýčení veškerých stávajících inženýrských sítí (včetně úhrady za vytýčení), odpovědnost za jejich neporušení během výstavby a zpětné předání jejich správcům</t>
  </si>
  <si>
    <t>4</t>
  </si>
  <si>
    <t>012203000</t>
  </si>
  <si>
    <t>Geodetické práce při provádění stavby</t>
  </si>
  <si>
    <t>-2028262609</t>
  </si>
  <si>
    <t>Poznámka k položce:_x000d_
Průzkumné, geodetické a projektové práce geodetické práce při provádění stavby_x000d_
Geodetické měření v průběhu stavby, vytyčení stavby (šachet, lomových bodů)</t>
  </si>
  <si>
    <t>012303000</t>
  </si>
  <si>
    <t>Geodetické práce po výstavbě</t>
  </si>
  <si>
    <t>1478889615</t>
  </si>
  <si>
    <t>Poznámka k položce:_x000d_
náklady na zajištění geodet. zaměření skutečného provedení stavby</t>
  </si>
  <si>
    <t>6</t>
  </si>
  <si>
    <t>013002000</t>
  </si>
  <si>
    <t>Projektové práce</t>
  </si>
  <si>
    <t>-1136953869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</si>
  <si>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</t>
  </si>
  <si>
    <t>VRN3</t>
  </si>
  <si>
    <t>Zařízení staveniště</t>
  </si>
  <si>
    <t>7</t>
  </si>
  <si>
    <t>032002000</t>
  </si>
  <si>
    <t>Vybavení staveniště</t>
  </si>
  <si>
    <t>1250910307</t>
  </si>
  <si>
    <t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</t>
  </si>
  <si>
    <t>8</t>
  </si>
  <si>
    <t>034002000</t>
  </si>
  <si>
    <t>Zabezpečení staveniště</t>
  </si>
  <si>
    <t>1267525038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</si>
  <si>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</si>
  <si>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9</t>
  </si>
  <si>
    <t>039002000</t>
  </si>
  <si>
    <t>Zrušení zařízení staveniště</t>
  </si>
  <si>
    <t>564505925</t>
  </si>
  <si>
    <t>Poznámka k položce:_x000d_
Náklady na odstranění objektů zařízení staveniště vč. přípojek a jejich odvoz. Náklady na úpravu povrchů po odstranění zařízení staveniště a úklid ploch, na kterých bylo zařízení staveniště provozováno</t>
  </si>
  <si>
    <t>VRN4</t>
  </si>
  <si>
    <t>Inženýrská činnost</t>
  </si>
  <si>
    <t>10</t>
  </si>
  <si>
    <t>042503000</t>
  </si>
  <si>
    <t>Plán BOZP na staveništi</t>
  </si>
  <si>
    <t>-1394818295</t>
  </si>
  <si>
    <t>Poznámka k položce:_x000d_
Prvky BOZP (mobilní oplocení, osvětlení, výstražné značení, přechody a přejezdy výkopů vč. oplocení, zábradlí, atd) vč. jejich dodávky, montáže, údržby a demontáže, resp. likvidace.</t>
  </si>
  <si>
    <t>11</t>
  </si>
  <si>
    <t>043103000</t>
  </si>
  <si>
    <t>Zkoušky bez rozlišení</t>
  </si>
  <si>
    <t>1685434813</t>
  </si>
  <si>
    <t>Poznámka k položce:_x000d_
náklady na revize, měření a předepsané zkoušky vč. zpracování KZP_x000d_
kontrolní zkoušky zhutnění zásypu v komunikaci po 50m_x000d_
Zkoušky funkčnosti vytyčovacího vodiče a ovladatelnosti armatur</t>
  </si>
  <si>
    <t>045203000</t>
  </si>
  <si>
    <t>Kompletační a koordinační činnost zhotovitele</t>
  </si>
  <si>
    <t>1160941397</t>
  </si>
  <si>
    <t>VRN6</t>
  </si>
  <si>
    <t>Územní vlivy</t>
  </si>
  <si>
    <t>13</t>
  </si>
  <si>
    <t>091002000</t>
  </si>
  <si>
    <t>Ostatní náklady související s objektem</t>
  </si>
  <si>
    <t>1680441056</t>
  </si>
  <si>
    <t>VV</t>
  </si>
  <si>
    <t>"ochrana plynovodu při provádění dle podmínek provozovatele" 1</t>
  </si>
  <si>
    <t>Součet</t>
  </si>
  <si>
    <t>14</t>
  </si>
  <si>
    <t>091002000.1</t>
  </si>
  <si>
    <t>141313476</t>
  </si>
  <si>
    <t xml:space="preserve">"ochrana kabelů EG.D  při provádění dle podmínek provozovatele" 1</t>
  </si>
  <si>
    <t>VRN9</t>
  </si>
  <si>
    <t>Ostatní náklady</t>
  </si>
  <si>
    <t>15</t>
  </si>
  <si>
    <t>091003000</t>
  </si>
  <si>
    <t>Náklady na zpracování DIO a dočasné dopravní značení</t>
  </si>
  <si>
    <t>-1557240014</t>
  </si>
  <si>
    <t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</t>
  </si>
  <si>
    <t>f01</t>
  </si>
  <si>
    <t>plocha dlažby parkoviště</t>
  </si>
  <si>
    <t>712</t>
  </si>
  <si>
    <t>f02</t>
  </si>
  <si>
    <t>plocha komunikace</t>
  </si>
  <si>
    <t>915</t>
  </si>
  <si>
    <t>101 - PARKOVIŠTĚ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</si>
  <si>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</si>
  <si>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</si>
  <si>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</si>
  <si>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</si>
  <si>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</si>
  <si>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</si>
  <si>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</si>
  <si>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</si>
  <si>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</si>
  <si>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</si>
  <si>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</si>
  <si>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</si>
  <si>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112251103</t>
  </si>
  <si>
    <t>Odstranění pařezů průměru přes 500 do 700 mm</t>
  </si>
  <si>
    <t>kus</t>
  </si>
  <si>
    <t>2083877500</t>
  </si>
  <si>
    <t>Odstranění pařezů strojně s jejich vykopáním nebo vytrháním průměru přes 500 do 700 mm</t>
  </si>
  <si>
    <t>113106131</t>
  </si>
  <si>
    <t>Rozebrání dlažeb z mozaiky komunikací pro pěší strojně pl do 50 m2</t>
  </si>
  <si>
    <t>m2</t>
  </si>
  <si>
    <t>-392542043</t>
  </si>
  <si>
    <t>Rozebrání dlažeb komunikací pro pěší s přemístěním hmot na skládku na vzdálenost do 3 m nebo s naložením na dopravní prostředek s ložem z kameniva nebo živice a s jakoukoliv výplní spár strojně plochy jednotlivě do 50 m2 z mozaiky</t>
  </si>
  <si>
    <t>"chodníky" 22</t>
  </si>
  <si>
    <t>113106134</t>
  </si>
  <si>
    <t>Rozebrání dlažeb ze zámkových dlaždic komunikací pro pěší strojně pl do 50 m2</t>
  </si>
  <si>
    <t>-1060473647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</si>
  <si>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</si>
  <si>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"chodníky" 12+92+20+9</t>
  </si>
  <si>
    <t>113107222</t>
  </si>
  <si>
    <t>Odstranění podkladu z kameniva drceného tl přes 100 do 200 mm strojně pl přes 200 m2</t>
  </si>
  <si>
    <t>322654279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</si>
  <si>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</si>
  <si>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"podkladní vrstvy parkoviště-uložení na meziskládku v rámci stavby pro zpětné využití" 1096</t>
  </si>
  <si>
    <t>113154333</t>
  </si>
  <si>
    <t>Frézování živičného krytu tl 50 mm pruh š přes 1 do 2 m pl přes 1000 do 10000 m2 bez překážek v trase</t>
  </si>
  <si>
    <t>1935884848</t>
  </si>
  <si>
    <t>Frézování živičného podkladu nebo krytu s naložením na dopravní prostředek plochy přes 1 000 do 10 000 m2 bez překážek v trase pruhu šířky přes 1 m do 2 m, tloušťky vrstvy 50 mm</t>
  </si>
  <si>
    <t>"stávající plocha parkoviště-uložení na meziskládku v rámci stavby pro zpětné využití" 1096</t>
  </si>
  <si>
    <t>113202111</t>
  </si>
  <si>
    <t>Vytrhání obrub krajníků obrubníků stojatých</t>
  </si>
  <si>
    <t>m</t>
  </si>
  <si>
    <t>1471000188</t>
  </si>
  <si>
    <t>Vytrhání obrub s vybouráním lože, s přemístěním hmot na skládku na vzdálenost do 3 m nebo s naložením na dopravní prostředek z krajníků nebo obrubníků stojatých</t>
  </si>
  <si>
    <t xml:space="preserve">"betonové obrubníky"  9+117+15+7+7+50+50</t>
  </si>
  <si>
    <t xml:space="preserve">"kamenné obrubníky"  84</t>
  </si>
  <si>
    <t>121151113</t>
  </si>
  <si>
    <t>Sejmutí ornice plochy do 500 m2 tl vrstvy do 200 mm strojně</t>
  </si>
  <si>
    <t>-1434196574</t>
  </si>
  <si>
    <t>Sejmutí ornice strojně při souvislé ploše přes 100 do 500 m2, tl. vrstvy do 200 mm</t>
  </si>
  <si>
    <t>22+225+58+255+14+15</t>
  </si>
  <si>
    <t>122452206</t>
  </si>
  <si>
    <t>Odkopávky a prokopávky nezapažené pro silnice a dálnice v hornině třídy těžitelnosti II objem do 5000 m3 strojně</t>
  </si>
  <si>
    <t>m3</t>
  </si>
  <si>
    <t>1092711573</t>
  </si>
  <si>
    <t>Odkopávky a prokopávky nezapažené pro silnice a dálnice strojně v hornině třídy těžitelnosti II přes 1 000 do 5 000 m3</t>
  </si>
  <si>
    <t>"sanace nevhodné 400mm zeminy predikce 50% - čerpáno se souhlasem investora" 1627*0,4*0,5</t>
  </si>
  <si>
    <t>122452515</t>
  </si>
  <si>
    <t>Odkopávky a prokopávky zapažené pro silnice a dálnice v hornině třídy těžitelnosti II objem do 1000 m3 strojně</t>
  </si>
  <si>
    <t>133577661</t>
  </si>
  <si>
    <t>Odkopávky a prokopávky zapažené pro silnice a dálnice strojně v hornině třídy těžitelnosti II přes 500 do 1 000 m3</t>
  </si>
  <si>
    <t xml:space="preserve">"v ploše stáv. zpev. ploch"  1096*0,12</t>
  </si>
  <si>
    <t>"v ploše mimo stáv. zpev. plochy" 538*0,27</t>
  </si>
  <si>
    <t>132251104</t>
  </si>
  <si>
    <t>Hloubení rýh nezapažených š do 800 mm v hornině třídy těžitelnosti I skupiny 3 objem přes 100 m3 strojně</t>
  </si>
  <si>
    <t>1144016338</t>
  </si>
  <si>
    <t>Hloubení nezapažených rýh šířky do 800 mm strojně s urovnáním dna do předepsaného profilu a spádu v hornině třídy těžitelnosti I skupiny 3 přes 100 m3</t>
  </si>
  <si>
    <t>"rýha pro trativod" 0,4*0,4*281</t>
  </si>
  <si>
    <t>"rýha pro přípojky UV" 0,8*1,4*85</t>
  </si>
  <si>
    <t>162751117</t>
  </si>
  <si>
    <t>Vodorovné přemístění přes 9 000 do 10000 m výkopku/sypaniny z horniny třídy těžitelnosti I skupiny 1 až 3</t>
  </si>
  <si>
    <t>1864485685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</si>
  <si>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</si>
  <si>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325,4+276,78+140,16-41,775-30,6</t>
  </si>
  <si>
    <t>171152111</t>
  </si>
  <si>
    <t>Uložení sypaniny z hornin nesoudržných a sypkých do násypů zhutněných v aktivní zóně silnic a dálnic</t>
  </si>
  <si>
    <t>1365498464</t>
  </si>
  <si>
    <t>Uložení sypaniny do zhutněných násypů pro silnice, dálnice a letiště s rozprostřením sypaniny ve vrstvách, s hrubým urovnáním a uzavřením povrchu násypu z hornin nesoudržných sypkých v aktivní zóně</t>
  </si>
  <si>
    <t>Poznámka k položce:_x000d_
provedení SANACE zeminy z vhodného materiálu dle ČSN 736133 s možností částečného využití stávající vrstev</t>
  </si>
  <si>
    <t>1627*0,4/2</t>
  </si>
  <si>
    <t>M</t>
  </si>
  <si>
    <t>58344229</t>
  </si>
  <si>
    <t>štěrkodrť frakce 0/125</t>
  </si>
  <si>
    <t>t</t>
  </si>
  <si>
    <t>1101125658</t>
  </si>
  <si>
    <t>"provedení SANACE z vhodného materiálu dle ČSN 736133 - doplnění nakupovaným materiálem" 325*"koeficient množství" 2</t>
  </si>
  <si>
    <t>171201231</t>
  </si>
  <si>
    <t>Poplatek za uložení zeminy a kamení na recyklační skládce (skládkovné) kód odpadu 17 05 04</t>
  </si>
  <si>
    <t>131251049</t>
  </si>
  <si>
    <t>Poplatek za uložení stavebního odpadu na recyklační skládce (skládkovné) zeminy a kamení zatříděného do Katalogu odpadů pod kódem 17 05 04</t>
  </si>
  <si>
    <t>669,965*1,8</t>
  </si>
  <si>
    <t>171251101</t>
  </si>
  <si>
    <t>Uložení sypaniny do násypů nezhutněných strojně</t>
  </si>
  <si>
    <t>506585067</t>
  </si>
  <si>
    <t>Uložení sypanin do násypů strojně s rozprostřením sypaniny ve vrstvách a s hrubým urovnáním nezhutněných jakékoliv třídy těžitelnosti</t>
  </si>
  <si>
    <t>"dosypání za obrubou" 278,5*0,15</t>
  </si>
  <si>
    <t>16</t>
  </si>
  <si>
    <t>171251201</t>
  </si>
  <si>
    <t>Uložení sypaniny na skládky nebo meziskládky</t>
  </si>
  <si>
    <t>135497454</t>
  </si>
  <si>
    <t>Uložení sypaniny na skládky nebo meziskládky bez hutnění s upravením uložené sypaniny do předepsaného tvaru</t>
  </si>
  <si>
    <t>"ornice na mezideponii" 589*0,1</t>
  </si>
  <si>
    <t>"vytlačená kubatura" 669,965</t>
  </si>
  <si>
    <t>17</t>
  </si>
  <si>
    <t>174151101</t>
  </si>
  <si>
    <t>Zásyp jam, šachet rýh nebo kolem objektů sypaninou se zhutněním</t>
  </si>
  <si>
    <t>-472297135</t>
  </si>
  <si>
    <t>Zásyp sypaninou z jakékoliv horniny strojně s uložením výkopku ve vrstvách se zhutněním jam, šachet, rýh nebo kolem objektů v těchto vykopávkách</t>
  </si>
  <si>
    <t>"přípojky UV" 0,8*0,45*85</t>
  </si>
  <si>
    <t>18</t>
  </si>
  <si>
    <t>175151101</t>
  </si>
  <si>
    <t>Obsypání potrubí strojně sypaninou bez prohození, uloženou do 3 m</t>
  </si>
  <si>
    <t>191700670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</si>
  <si>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</si>
  <si>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0,8*0,45*85</t>
  </si>
  <si>
    <t>19</t>
  </si>
  <si>
    <t>58337303</t>
  </si>
  <si>
    <t>štěrkopísek frakce 0/8</t>
  </si>
  <si>
    <t>1015697269</t>
  </si>
  <si>
    <t>30,6*2 'Přepočtené koeficientem množství</t>
  </si>
  <si>
    <t>20</t>
  </si>
  <si>
    <t>181951114</t>
  </si>
  <si>
    <t>Úprava pláně v hornině třídy těžitelnosti II skupiny 4 a 5 se zhutněním strojně</t>
  </si>
  <si>
    <t>462053141</t>
  </si>
  <si>
    <t>Úprava pláně vyrovnáním výškových rozdílů strojně v hornině třídy těžitelnosti II, skupiny 4 a 5 se zhutněním</t>
  </si>
  <si>
    <t>712+987,75</t>
  </si>
  <si>
    <t>Zakládání</t>
  </si>
  <si>
    <t>212752501</t>
  </si>
  <si>
    <t>Trativod z drenážních trubek korugovaných PP SN 8 perforace 360° včetně lože otevřený výkop DN 150 pro liniové stavby</t>
  </si>
  <si>
    <t>-597014047</t>
  </si>
  <si>
    <t>Trativody z drenážních trubek pro liniové stavby a komunikace se zřízením štěrkového lože pod trubky a s jejich obsypem v otevřeném výkopu trubka korugovaná PP SN 8 celoperforovaná 360° DN 150</t>
  </si>
  <si>
    <t>281</t>
  </si>
  <si>
    <t>22</t>
  </si>
  <si>
    <t>213141112</t>
  </si>
  <si>
    <t>Zřízení vrstvy z geotextilie v rovině nebo ve sklonu do 1:5 š přes 3 do 6 m</t>
  </si>
  <si>
    <t>2144161762</t>
  </si>
  <si>
    <t>Zřízení vrstvy z geotextilie filtrační, separační, odvodňovací, ochranné, výztužné nebo protierozní v rovině nebo ve sklonu do 1:5, šířky přes 3 do 6 m</t>
  </si>
  <si>
    <t>"SANACE" 1627/2</t>
  </si>
  <si>
    <t>23</t>
  </si>
  <si>
    <t>69311080</t>
  </si>
  <si>
    <t>geotextilie netkaná separační, ochranná, filtrační, drenážní PES 200g/m2</t>
  </si>
  <si>
    <t>-2002759515</t>
  </si>
  <si>
    <t>813,5*1,1845 'Přepočtené koeficientem množství</t>
  </si>
  <si>
    <t>Vodorovné konstrukce</t>
  </si>
  <si>
    <t>24</t>
  </si>
  <si>
    <t>451572111</t>
  </si>
  <si>
    <t>Lože pod potrubí otevřený výkop z kameniva drobného těženého</t>
  </si>
  <si>
    <t>931233329</t>
  </si>
  <si>
    <t>Lože pod potrubí, stoky a drobné objekty v otevřeném výkopu z kameniva drobného těženého 0 až 4 mm</t>
  </si>
  <si>
    <t>0,8*0,1*85</t>
  </si>
  <si>
    <t>Komunikace pozemní</t>
  </si>
  <si>
    <t>25</t>
  </si>
  <si>
    <t>564851111</t>
  </si>
  <si>
    <t>Podklad ze štěrkodrtě ŠD plochy přes 100 m2 tl 150 mm</t>
  </si>
  <si>
    <t>-1363712203</t>
  </si>
  <si>
    <t>Podklad ze štěrkodrti ŠD s rozprostřením a zhutněním plochy přes 100 m2, po zhutnění tl. 150 mm</t>
  </si>
  <si>
    <t>FIG</t>
  </si>
  <si>
    <t>Rozpad figury: f01</t>
  </si>
  <si>
    <t>"parkovací stání" 712</t>
  </si>
  <si>
    <t>26</t>
  </si>
  <si>
    <t>564851115</t>
  </si>
  <si>
    <t>Podklad ze štěrkodrtě ŠD plochy přes 100 m2 tl 190 mm</t>
  </si>
  <si>
    <t>-2113159985</t>
  </si>
  <si>
    <t>Podklad ze štěrkodrti ŠD s rozprostřením a zhutněním plochy přes 100 m2, po zhutnění tl. 190 mm</t>
  </si>
  <si>
    <t>"rozšíření pod obrubou" 0,15*(278,5+11+4+3,5+2+2+2+2+19+26+26+26+26+24+13+20)</t>
  </si>
  <si>
    <t>Rozpad figury: f02</t>
  </si>
  <si>
    <t>"plocha komunikace" 915</t>
  </si>
  <si>
    <t>27</t>
  </si>
  <si>
    <t>564861111</t>
  </si>
  <si>
    <t>Podklad ze štěrkodrtě ŠD plochy přes 100 m2 tl 200 mm</t>
  </si>
  <si>
    <t>239299393</t>
  </si>
  <si>
    <t>Podklad ze štěrkodrti ŠD s rozprostřením a zhutněním plochy přes 100 m2, po zhutnění tl. 200 mm</t>
  </si>
  <si>
    <t>28</t>
  </si>
  <si>
    <t>564861111.1</t>
  </si>
  <si>
    <t>-326696544</t>
  </si>
  <si>
    <t>29</t>
  </si>
  <si>
    <t>565166121</t>
  </si>
  <si>
    <t>Asfaltový beton vrstva podkladní ACP 22 (obalované kamenivo OKH) tl 80 mm š přes 3 m</t>
  </si>
  <si>
    <t>198800079</t>
  </si>
  <si>
    <t>Asfaltový beton vrstva podkladní ACP 22 (obalované kamenivo hrubozrnné - OKH) s rozprostřením a zhutněním v pruhu šířky přes 3 m, po zhutnění tl. 80 mm</t>
  </si>
  <si>
    <t>"ACP22+ 50/70" f02</t>
  </si>
  <si>
    <t>30</t>
  </si>
  <si>
    <t>573231107</t>
  </si>
  <si>
    <t>Postřik živičný spojovací ze silniční emulze v množství 0,40 kg/m2</t>
  </si>
  <si>
    <t>-27137636</t>
  </si>
  <si>
    <t>Postřik spojovací PS bez posypu kamenivem ze silniční emulze, v množství 0,40 kg/m2</t>
  </si>
  <si>
    <t>31</t>
  </si>
  <si>
    <t>577134141</t>
  </si>
  <si>
    <t>Asfaltový beton vrstva obrusná ACO 11 (ABS) tl 40 mm š přes 3 m z modifikovaného asfaltu</t>
  </si>
  <si>
    <t>-1670912364</t>
  </si>
  <si>
    <t>Asfaltový beton vrstva obrusná ACO 11 (ABS) s rozprostřením a se zhutněním z modifikovaného asfaltu v pruhu šířky přes 3 m, po zhutnění tl. 40 mm</t>
  </si>
  <si>
    <t>32</t>
  </si>
  <si>
    <t>596412213</t>
  </si>
  <si>
    <t>Kladení dlažby z vegetačních tvárnic pozemních komunikací tl 80 mm pl přes 300 m2</t>
  </si>
  <si>
    <t>2137552951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</si>
  <si>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</si>
  <si>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33</t>
  </si>
  <si>
    <t>59246081</t>
  </si>
  <si>
    <t>dlažba plošná vegetační betonová 240x170mm tl 80mm přírodní</t>
  </si>
  <si>
    <t>195663311</t>
  </si>
  <si>
    <t>712*1,01 'Přepočtené koeficientem množství</t>
  </si>
  <si>
    <t>Trubní vedení</t>
  </si>
  <si>
    <t>34</t>
  </si>
  <si>
    <t>871353123</t>
  </si>
  <si>
    <t>Montáž kanalizačního potrubí hladkého plnostěnného SN 12 z PVC-U DN 200</t>
  </si>
  <si>
    <t>-687332524</t>
  </si>
  <si>
    <t>Montáž kanalizačního potrubí z tvrdého PVC-U hladkého plnostěnného tuhost SN 12 DN 200</t>
  </si>
  <si>
    <t>"přípojky UV" 85</t>
  </si>
  <si>
    <t>35</t>
  </si>
  <si>
    <t>28611262</t>
  </si>
  <si>
    <t>trubka kanalizační PVC-U plnostěnná jednovrstvá DN 200x3000mm SN12</t>
  </si>
  <si>
    <t>181837644</t>
  </si>
  <si>
    <t>85*1,03 'Přepočtené koeficientem množství</t>
  </si>
  <si>
    <t>36</t>
  </si>
  <si>
    <t>890411851</t>
  </si>
  <si>
    <t>Bourání šachet z prefabrikovaných skruží strojně obestavěného prostoru do 1,5 m3</t>
  </si>
  <si>
    <t>903906572</t>
  </si>
  <si>
    <t>Bourání šachet a jímek strojně velikosti obestavěného prostoru do 1,5 m3 z prefabrikovaných skruží</t>
  </si>
  <si>
    <t>Poznámka k položce:_x000d_
vč. odvozu a uložení na skládku</t>
  </si>
  <si>
    <t>"vybourání stáv. uličních vpustí" 8*0,35</t>
  </si>
  <si>
    <t>37</t>
  </si>
  <si>
    <t>895941302</t>
  </si>
  <si>
    <t>Osazení vpusti uliční DN 450 z betonových dílců dno s kalištěm</t>
  </si>
  <si>
    <t>KUS</t>
  </si>
  <si>
    <t>1178877863</t>
  </si>
  <si>
    <t>Osazení vpusti uliční z betonových dílců DN 450 dno s kalištěm</t>
  </si>
  <si>
    <t>38</t>
  </si>
  <si>
    <t>BTL.0006304.URS</t>
  </si>
  <si>
    <t>dno betonové pro uliční vpusť s kalovou prohlubní TBV-Q 450/300/2a 45x30x5cm</t>
  </si>
  <si>
    <t>-568832456</t>
  </si>
  <si>
    <t>39</t>
  </si>
  <si>
    <t>895941313</t>
  </si>
  <si>
    <t>Osazení vpusti uliční DN 450 z betonových dílců skruž horní 295 mm</t>
  </si>
  <si>
    <t>356611846</t>
  </si>
  <si>
    <t>Osazení vpusti uliční z betonových dílců DN 450 skruž horní 295 mm</t>
  </si>
  <si>
    <t>40</t>
  </si>
  <si>
    <t>BTL.0006307.URS</t>
  </si>
  <si>
    <t>skruž betonová pro uliční vpusť horní TBV-Q 450/295/5b, 45x29,5x5cm</t>
  </si>
  <si>
    <t>-948457864</t>
  </si>
  <si>
    <t>41</t>
  </si>
  <si>
    <t>895941322</t>
  </si>
  <si>
    <t>Osazení vpusti uliční DN 450 z betonových dílců skruž středová 295 mm</t>
  </si>
  <si>
    <t>-376913068</t>
  </si>
  <si>
    <t>Osazení vpusti uliční z betonových dílců DN 450 skruž středová 295 mm</t>
  </si>
  <si>
    <t>42</t>
  </si>
  <si>
    <t>BTL.0006310.URS</t>
  </si>
  <si>
    <t>skruž betonová pro uliční vpusť středová TBV-Q 450/295/6a 45x29,5x5cm</t>
  </si>
  <si>
    <t>91961924</t>
  </si>
  <si>
    <t>43</t>
  </si>
  <si>
    <t>895941323</t>
  </si>
  <si>
    <t>Osazení vpusti uliční DN 450 z betonových dílců skruž středová 570 mm</t>
  </si>
  <si>
    <t>-1584919149</t>
  </si>
  <si>
    <t>Osazení vpusti uliční z betonových dílců DN 450 skruž středová 570 mm</t>
  </si>
  <si>
    <t>44</t>
  </si>
  <si>
    <t>59224488</t>
  </si>
  <si>
    <t>skruž betonová středová pro uliční vpusť 450x570x50mm</t>
  </si>
  <si>
    <t>-538695759</t>
  </si>
  <si>
    <t>45</t>
  </si>
  <si>
    <t>895941331</t>
  </si>
  <si>
    <t>Osazení vpusti uliční DN 450 z betonových dílců skruž průběžná s výtokem</t>
  </si>
  <si>
    <t>-267384334</t>
  </si>
  <si>
    <t>Osazení vpusti uliční z betonových dílců DN 450 skruž průběžná s výtokem</t>
  </si>
  <si>
    <t>46</t>
  </si>
  <si>
    <t>59224493</t>
  </si>
  <si>
    <t>skruž betonová průběžná se zápachovou uzávěrkou 150mm PVC pro uliční vpusť 450x570x50mm</t>
  </si>
  <si>
    <t>355220323</t>
  </si>
  <si>
    <t>47</t>
  </si>
  <si>
    <t>899204112</t>
  </si>
  <si>
    <t>Osazení mříží litinových včetně rámů a košů na bahno pro třídu zatížení D400, E600</t>
  </si>
  <si>
    <t>-183281035</t>
  </si>
  <si>
    <t>48</t>
  </si>
  <si>
    <t>59224481</t>
  </si>
  <si>
    <t>mříž vtoková s rámem pro uliční vpusť 500x500, zatížení 40 tun</t>
  </si>
  <si>
    <t>-1887082840</t>
  </si>
  <si>
    <t>49</t>
  </si>
  <si>
    <t>59223871</t>
  </si>
  <si>
    <t>koš vysoký pro uliční vpusti žárově Pz plech pro rám 500/500mm</t>
  </si>
  <si>
    <t>-1313409663</t>
  </si>
  <si>
    <t>50</t>
  </si>
  <si>
    <t>899132121</t>
  </si>
  <si>
    <t>Výměna (výšková úprava) poklopu kanalizačního pevného s ošetřením podkladu hloubky do 25 cm</t>
  </si>
  <si>
    <t>630954789</t>
  </si>
  <si>
    <t>Výměna (výšková úprava) poklopu kanalizačního s rámem pevným s ošetřením podkladních vrstev hloubky do 25 cm</t>
  </si>
  <si>
    <t>Ostatní konstrukce a práce, bourání</t>
  </si>
  <si>
    <t>51</t>
  </si>
  <si>
    <t>914111111</t>
  </si>
  <si>
    <t>Montáž svislé dopravní značky do velikosti 1 m2 objímkami na sloupek nebo konzolu</t>
  </si>
  <si>
    <t>1513068432</t>
  </si>
  <si>
    <t>Montáž svislé dopravní značky základní velikosti do 1 m2 objímkami na sloupky nebo konzoly</t>
  </si>
  <si>
    <t>"IP12"5</t>
  </si>
  <si>
    <t>"IP13e"1</t>
  </si>
  <si>
    <t>"IP6"2</t>
  </si>
  <si>
    <t>"P4"1</t>
  </si>
  <si>
    <t>"IJ7"1</t>
  </si>
  <si>
    <t>52</t>
  </si>
  <si>
    <t>40445608</t>
  </si>
  <si>
    <t>značky upravující přednost P1, P4 700mm</t>
  </si>
  <si>
    <t>-535422974</t>
  </si>
  <si>
    <t>53</t>
  </si>
  <si>
    <t>40445621</t>
  </si>
  <si>
    <t>informativní značky provozní IP1-IP3, IP4b-IP7, IP10a, b 500x500mm</t>
  </si>
  <si>
    <t>644606483</t>
  </si>
  <si>
    <t>54</t>
  </si>
  <si>
    <t>40445625</t>
  </si>
  <si>
    <t>informativní značky provozní IP8, IP9, IP11-IP13 500x700mm</t>
  </si>
  <si>
    <t>-967592388</t>
  </si>
  <si>
    <t>55</t>
  </si>
  <si>
    <t>40445643</t>
  </si>
  <si>
    <t>informativní značky jiné IJ1-IJ3, IJ4c-IJ16 500x700mm</t>
  </si>
  <si>
    <t>1210579179</t>
  </si>
  <si>
    <t>56</t>
  </si>
  <si>
    <t>914511112</t>
  </si>
  <si>
    <t>Montáž sloupku dopravních značek délky do 3,5 m s betonovým základem a patkou D 60 mm</t>
  </si>
  <si>
    <t>-615003242</t>
  </si>
  <si>
    <t>Montáž sloupku dopravních značek délky do 3,5 m do hliníkové patky pro sloupek D 60 mm</t>
  </si>
  <si>
    <t>57</t>
  </si>
  <si>
    <t>40445225</t>
  </si>
  <si>
    <t>sloupek pro dopravní značku Zn D 60mm v 3,5m</t>
  </si>
  <si>
    <t>281482554</t>
  </si>
  <si>
    <t>58</t>
  </si>
  <si>
    <t>40445240</t>
  </si>
  <si>
    <t>patka pro sloupek Al D 60mm</t>
  </si>
  <si>
    <t>954573038</t>
  </si>
  <si>
    <t>59</t>
  </si>
  <si>
    <t>40445253</t>
  </si>
  <si>
    <t>víčko plastové na sloupek D 60mm</t>
  </si>
  <si>
    <t>-1017708722</t>
  </si>
  <si>
    <t>60</t>
  </si>
  <si>
    <t>915111111</t>
  </si>
  <si>
    <t>Vodorovné dopravní značení dělící čáry souvislé š 125 mm základní bílá barva</t>
  </si>
  <si>
    <t>254272808</t>
  </si>
  <si>
    <t>Vodorovné dopravní značení stříkané barvou dělící čára šířky 125 mm souvislá bílá základní</t>
  </si>
  <si>
    <t>"oddělení parkovacích stání" 0,125*4,5*54</t>
  </si>
  <si>
    <t>61</t>
  </si>
  <si>
    <t>915131111</t>
  </si>
  <si>
    <t>Vodorovné dopravní značení přechody pro chodce, šipky, symboly základní bílá barva</t>
  </si>
  <si>
    <t>2052572858</t>
  </si>
  <si>
    <t>Vodorovné dopravní značení stříkané barvou přechody pro chodce, šipky, symboly bílé základní</t>
  </si>
  <si>
    <t>"V7-přechod pro chodce" 6*4/2</t>
  </si>
  <si>
    <t>"V10f-invalida" 5*1</t>
  </si>
  <si>
    <t>"Symbol dobjeni" 4*1,5</t>
  </si>
  <si>
    <t>62</t>
  </si>
  <si>
    <t>916131213</t>
  </si>
  <si>
    <t>Osazení silničního obrubníku betonového stojatého s boční opěrou do lože z betonu prostého</t>
  </si>
  <si>
    <t>-412127011</t>
  </si>
  <si>
    <t>Osazení silničního obrubníku betonového se zřízením lože, s vyplněním a zatřením spár cementovou maltou stojatého s boční opěrou z betonu prostého, do lože z betonu prostého</t>
  </si>
  <si>
    <t>4+3,5+2+2+2+2+19+26+26+26+26+24+13+20</t>
  </si>
  <si>
    <t>278,5</t>
  </si>
  <si>
    <t>63</t>
  </si>
  <si>
    <t>59217032</t>
  </si>
  <si>
    <t>obrubník silniční betonový 1000x150x150mm</t>
  </si>
  <si>
    <t>566465611</t>
  </si>
  <si>
    <t>195,5</t>
  </si>
  <si>
    <t>195,5*1,02 'Přepočtené koeficientem množství</t>
  </si>
  <si>
    <t>64</t>
  </si>
  <si>
    <t>59217030</t>
  </si>
  <si>
    <t>obrubník silniční betonový přechodový 1000x150x150-250mm</t>
  </si>
  <si>
    <t>-2141766992</t>
  </si>
  <si>
    <t>11*1,02 'Přepočtené koeficientem množství</t>
  </si>
  <si>
    <t>65</t>
  </si>
  <si>
    <t>59217031</t>
  </si>
  <si>
    <t>obrubník silniční betonový 1000x150x250mm</t>
  </si>
  <si>
    <t>-379307689</t>
  </si>
  <si>
    <t>278,5*1,02 'Přepočtené koeficientem množství</t>
  </si>
  <si>
    <t>66</t>
  </si>
  <si>
    <t>919732211</t>
  </si>
  <si>
    <t>Styčná spára napojení nového živičného povrchu na stávající za tepla š 15 mm hl 25 mm s prořezáním</t>
  </si>
  <si>
    <t>904309539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</si>
  <si>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</si>
  <si>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67</t>
  </si>
  <si>
    <t>966006132</t>
  </si>
  <si>
    <t>Odstranění značek dopravních nebo orientačních se sloupky s betonovými patkami</t>
  </si>
  <si>
    <t>-622696684</t>
  </si>
  <si>
    <t>Odstranění dopravních nebo orientačních značek se sloupkem s uložením hmot na vzdálenost do 20 m nebo s naložením na dopravní prostředek, se zásypem jam a jeho zhutněním s betonovou patkou</t>
  </si>
  <si>
    <t>68</t>
  </si>
  <si>
    <t>966006251</t>
  </si>
  <si>
    <t>Odstranění zábrany parkovací zabetonovaného sloupku v do 800 mm</t>
  </si>
  <si>
    <t>-239420683</t>
  </si>
  <si>
    <t>Odstranění parkovací zábrany s odklizením materiálu na vzdálenost do 20 m nebo s naložením na dopravní prostředek sloupku zabetonovaného</t>
  </si>
  <si>
    <t>997</t>
  </si>
  <si>
    <t>Přesun sutě</t>
  </si>
  <si>
    <t>69</t>
  </si>
  <si>
    <t>99722157(R)</t>
  </si>
  <si>
    <t>Vodorovná doprava vybouraných hmot</t>
  </si>
  <si>
    <t>913530265</t>
  </si>
  <si>
    <t>Vodorovná doprava vybouraných hmot bez naložení, ale se složením a s hrubým urovnáním na skládku dle dispozic zhotovitele</t>
  </si>
  <si>
    <t>"na skládku dle dispozic zhotovitele"</t>
  </si>
  <si>
    <t>"dlažby" 6,182+34,58</t>
  </si>
  <si>
    <t xml:space="preserve">"obrubníky"  69,495</t>
  </si>
  <si>
    <t>"vpustě" 5,376</t>
  </si>
  <si>
    <t>70</t>
  </si>
  <si>
    <t>997221861</t>
  </si>
  <si>
    <t>Poplatek za uložení na recyklační skládce (skládkovné) stavebního odpadu z prostého betonu pod kódem 17 01 01</t>
  </si>
  <si>
    <t>1552705045</t>
  </si>
  <si>
    <t>Poplatek za uložení stavebního odpadu na recyklační skládce (skládkovné) z prostého betonu zatříděného do Katalogu odpadů pod kódem 17 01 01</t>
  </si>
  <si>
    <t>115,633</t>
  </si>
  <si>
    <t>998</t>
  </si>
  <si>
    <t>Přesun hmot</t>
  </si>
  <si>
    <t>71</t>
  </si>
  <si>
    <t>998225111</t>
  </si>
  <si>
    <t>Přesun hmot pro pozemní komunikace s krytem z kamene, monolitickým betonovým nebo živičným</t>
  </si>
  <si>
    <t>657608653</t>
  </si>
  <si>
    <t>Přesun hmot pro komunikace s krytem z kameniva, monolitickým betonovým nebo živičným dopravní vzdálenost do 200 m jakékoliv délky objektu</t>
  </si>
  <si>
    <t>plocha chodníku</t>
  </si>
  <si>
    <t>508</t>
  </si>
  <si>
    <t>102 - CHODNÍKY A ZPEVNĚNÉ PLOCHY</t>
  </si>
  <si>
    <t xml:space="preserve">    3 - Svislé a kompletní konstrukce</t>
  </si>
  <si>
    <t>PSV - Práce a dodávky PSV</t>
  </si>
  <si>
    <t xml:space="preserve">    711 - Izolace proti vodě, vlhkosti a plynům</t>
  </si>
  <si>
    <t>1514586880</t>
  </si>
  <si>
    <t>"chodníky" 32+3</t>
  </si>
  <si>
    <t>375293069</t>
  </si>
  <si>
    <t>"chodníky" 170+152</t>
  </si>
  <si>
    <t>113107181</t>
  </si>
  <si>
    <t>Odstranění podkladu živičného tl do 50 mm strojně pl přes 50 do 200 m2</t>
  </si>
  <si>
    <t>1771750544</t>
  </si>
  <si>
    <t>Odstranění podkladů nebo krytů strojně plochy jednotlivě přes 50 m2 do 200 m2 s přemístěním hmot na skládku na vzdálenost do 20 m nebo s naložením na dopravní prostředek živičných, o tl. vrstvy do 50 mm</t>
  </si>
  <si>
    <t>"asf. chodník-uložení na meziskládku v rámci stavby pro zpětné využit" 53</t>
  </si>
  <si>
    <t>1716393265</t>
  </si>
  <si>
    <t>"betonové obrubníky" 58+116</t>
  </si>
  <si>
    <t>"kamenné obrubníky" 48</t>
  </si>
  <si>
    <t>-1618040528</t>
  </si>
  <si>
    <t>57+114+22+10+8</t>
  </si>
  <si>
    <t>122452514</t>
  </si>
  <si>
    <t>Odkopávky a prokopávky zapažené pro silnice a dálnice v hornině třídy těžitelnosti II objem do 500 m3 strojně</t>
  </si>
  <si>
    <t>2015195989</t>
  </si>
  <si>
    <t>Odkopávky a prokopávky zapažené pro silnice a dálnice strojně v hornině třídy těžitelnosti II přes 100 do 500 m3</t>
  </si>
  <si>
    <t xml:space="preserve">"odkop pro chodník" </t>
  </si>
  <si>
    <t>211*0,14</t>
  </si>
  <si>
    <t>(35+53+322)*0,14</t>
  </si>
  <si>
    <t>132251101</t>
  </si>
  <si>
    <t>Hloubení rýh nezapažených š do 800 mm v hornině třídy těžitelnosti I skupiny 3 objem do 20 m3 strojně</t>
  </si>
  <si>
    <t>-1645144114</t>
  </si>
  <si>
    <t>Hloubení nezapažených rýh šířky do 800 mm strojně s urovnáním dna do předepsaného profilu a spádu v hornině třídy těžitelnosti I skupiny 3 do 20 m3</t>
  </si>
  <si>
    <t>"pro palisádu"</t>
  </si>
  <si>
    <t>2*1/2</t>
  </si>
  <si>
    <t>0,4*0,5*7</t>
  </si>
  <si>
    <t>565387422</t>
  </si>
  <si>
    <t>86,94+2,4-26,95</t>
  </si>
  <si>
    <t>167151101</t>
  </si>
  <si>
    <t>Nakládání výkopku z hornin třídy těžitelnosti I skupiny 1 až 3 do 100 m3</t>
  </si>
  <si>
    <t>1761778883</t>
  </si>
  <si>
    <t>Nakládání, skládání a překládání neulehlého výkopku nebo sypaniny strojně nakládání, množství do 100 m3, z horniny třídy těžitelnosti I, skupiny 1 až 3</t>
  </si>
  <si>
    <t>"ornice z meziskládky" 533*0,15</t>
  </si>
  <si>
    <t>1882484065</t>
  </si>
  <si>
    <t>62,39*1,8</t>
  </si>
  <si>
    <t>-550573314</t>
  </si>
  <si>
    <t>"dosypání za obrubou" 252*0,1</t>
  </si>
  <si>
    <t>"dosypání za palisádou" 7*0,25</t>
  </si>
  <si>
    <t>2055894311</t>
  </si>
  <si>
    <t>"ornice na mezideponii" 211*0,1</t>
  </si>
  <si>
    <t>"vytlačená kubatura" 62,39</t>
  </si>
  <si>
    <t>-1214766206</t>
  </si>
  <si>
    <t>"za palisádou" 7*0,3</t>
  </si>
  <si>
    <t>58344197</t>
  </si>
  <si>
    <t>štěrkodrť frakce 0/63</t>
  </si>
  <si>
    <t>-330672989</t>
  </si>
  <si>
    <t>2,1*2 'Přepočtené koeficientem množství</t>
  </si>
  <si>
    <t>181351113</t>
  </si>
  <si>
    <t>Rozprostření ornice tl vrstvy do 200 mm pl přes 500 m2 v rovině nebo ve svahu do 1:5 strojně</t>
  </si>
  <si>
    <t>818370616</t>
  </si>
  <si>
    <t>Rozprostření a urovnání ornice v rovině nebo ve svahu sklonu do 1:5 strojně při souvislé ploše přes 500 m2, tl. vrstvy do 200 mm</t>
  </si>
  <si>
    <t>"viz SO801" 533</t>
  </si>
  <si>
    <t>181951112</t>
  </si>
  <si>
    <t>Úprava pláně v hornině třídy těžitelnosti I skupiny 1 až 3 se zhutněním strojně</t>
  </si>
  <si>
    <t>2075510311</t>
  </si>
  <si>
    <t>Úprava pláně vyrovnáním výškových rozdílů strojně v hornině třídy těžitelnosti I, skupiny 1 až 3 se zhutněním</t>
  </si>
  <si>
    <t>110+11+10+3+22+116+5+34+133+22+10+7+15+10</t>
  </si>
  <si>
    <t>212755216</t>
  </si>
  <si>
    <t>Trativody z drenážních trubek plastových flexibilních D 160 mm bez lože</t>
  </si>
  <si>
    <t>500744774</t>
  </si>
  <si>
    <t>Trativody bez lože z drenážních trubek plastových flexibilních D 160 mm</t>
  </si>
  <si>
    <t>"drenáž za palisádou" 7</t>
  </si>
  <si>
    <t>Svislé a kompletní konstrukce</t>
  </si>
  <si>
    <t>339921132</t>
  </si>
  <si>
    <t>Osazování betonových palisád do betonového základu v řadě výšky prvku přes 0,5 do 1 m</t>
  </si>
  <si>
    <t>238522942</t>
  </si>
  <si>
    <t>Osazování palisád betonových v řadě se zabetonováním výšky palisády přes 500 do 1000 mm</t>
  </si>
  <si>
    <t>59228414</t>
  </si>
  <si>
    <t>palisáda tyčová kruhová betonová 175x200mm v 1000mm přírodní</t>
  </si>
  <si>
    <t>1142927466</t>
  </si>
  <si>
    <t>7*5,715 'Přepočtené koeficientem množství</t>
  </si>
  <si>
    <t>-1165017943</t>
  </si>
  <si>
    <t>596211255</t>
  </si>
  <si>
    <t>Kladení zámkové dlažby komunikací pro pěší strojně tl 60 mm pl přes 300 m2</t>
  </si>
  <si>
    <t>-166052862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</si>
  <si>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přes 300 m2</t>
  </si>
  <si>
    <t>59245018</t>
  </si>
  <si>
    <t>dlažba skladebná betonová 200x100mm tl 60mm přírodní</t>
  </si>
  <si>
    <t>-1476684198</t>
  </si>
  <si>
    <t>483*1,01 'Přepočtené koeficientem množství</t>
  </si>
  <si>
    <t>59245006</t>
  </si>
  <si>
    <t>dlažba pro nevidomé betonová 200x100mm tl 60mm barevná</t>
  </si>
  <si>
    <t>1924659996</t>
  </si>
  <si>
    <t>15*1,01 'Přepočtené koeficientem množství</t>
  </si>
  <si>
    <t>59246084</t>
  </si>
  <si>
    <t>dlažba pro nevidomé betonová 200x200mm tl 60mm přírodní</t>
  </si>
  <si>
    <t>1345094797</t>
  </si>
  <si>
    <t>"vodící linie" 0,4*25</t>
  </si>
  <si>
    <t>10*1,01 'Přepočtené koeficientem množství</t>
  </si>
  <si>
    <t>1781215476</t>
  </si>
  <si>
    <t>8+58</t>
  </si>
  <si>
    <t>-256158799</t>
  </si>
  <si>
    <t>66*1,02 'Přepočtené koeficientem množství</t>
  </si>
  <si>
    <t>916231213</t>
  </si>
  <si>
    <t>Osazení chodníkového obrubníku betonového stojatého s boční opěrou do lože z betonu prostého</t>
  </si>
  <si>
    <t>-846140274</t>
  </si>
  <si>
    <t>Osazení chodníkového obrubníku betonového se zřízením lože, s vyplněním a zatřením spár cementovou maltou stojatého s boční opěrou z betonu prostého, do lože z betonu prostého</t>
  </si>
  <si>
    <t>15+3+70+3+40+42+17+16+11+18+17</t>
  </si>
  <si>
    <t>59217019</t>
  </si>
  <si>
    <t>obrubník betonový chodníkový 1000x100x200mm</t>
  </si>
  <si>
    <t>561622958</t>
  </si>
  <si>
    <t>252*1,02 'Přepočtené koeficientem množství</t>
  </si>
  <si>
    <t>-1978575557</t>
  </si>
  <si>
    <t>"dlažby" 9,835+83,72</t>
  </si>
  <si>
    <t xml:space="preserve">"obrubníky"  45,51</t>
  </si>
  <si>
    <t>-1235777189</t>
  </si>
  <si>
    <t>139,065</t>
  </si>
  <si>
    <t>998223011</t>
  </si>
  <si>
    <t>Přesun hmot pro pozemní komunikace s krytem dlážděným</t>
  </si>
  <si>
    <t>-1268823570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</si>
  <si>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</si>
  <si>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</si>
  <si>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</si>
  <si>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</si>
  <si>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</si>
  <si>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</si>
  <si>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</si>
  <si>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1869831029</t>
  </si>
  <si>
    <t>Izolace proti zemní vlhkosti a beztlakové vodě nopovými fóliemi na ploše svislé S vrstva ochranná, odvětrávací a drenážní výška nopku 8,0 mm, tl. fólie do 0,6 mm</t>
  </si>
  <si>
    <t>"za palisádou" 7*1</t>
  </si>
  <si>
    <t>401 - PŘELOŽKA VEŘEJNÉHO OSVĚTLENÍ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</si>
  <si>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</si>
  <si>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</si>
  <si>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</si>
  <si>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</si>
  <si>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</si>
  <si>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46007(R)</t>
  </si>
  <si>
    <t xml:space="preserve">Přeložka veřejného osvětlení </t>
  </si>
  <si>
    <t>soub</t>
  </si>
  <si>
    <t>-2096785242</t>
  </si>
  <si>
    <t>Veřejné osvětlení</t>
  </si>
  <si>
    <t>Poznámka k položce:_x000d_
podrobný soupis prací, dodávek a služeb, ve kterém jsou definovány zadavatelem požadované stavební práce je zpracován v samostatném projektu v podrobnostech nezbytných pro zpracování cenové nabídky dodavatele</t>
  </si>
  <si>
    <t>601 - POLOPODZEMNÍ KONTEJNERY NA ODPAD</t>
  </si>
  <si>
    <t>131251102</t>
  </si>
  <si>
    <t>Hloubení jam nezapažených v hornině třídy těžitelnosti I skupiny 3 objem do 50 m3 strojně</t>
  </si>
  <si>
    <t>2080939874</t>
  </si>
  <si>
    <t>Hloubení nezapažených jam a zářezů strojně s urovnáním dna do předepsaného profilu a spádu v hornině třídy těžitelnosti I skupiny 3 přes 20 do 50 m3</t>
  </si>
  <si>
    <t>((3,5+2,5)/2*1,9)*7,5</t>
  </si>
  <si>
    <t>1991902082</t>
  </si>
  <si>
    <t>42,75</t>
  </si>
  <si>
    <t>2106908281</t>
  </si>
  <si>
    <t>40,75*1,8</t>
  </si>
  <si>
    <t>994848625</t>
  </si>
  <si>
    <t>"vytlačená kubatura" 42,75*1,8</t>
  </si>
  <si>
    <t>174151103</t>
  </si>
  <si>
    <t>Zásyp zářezů pro podzemní vedení sypaninou se zhutněním</t>
  </si>
  <si>
    <t>1249293706</t>
  </si>
  <si>
    <t>Zásyp sypaninou z jakékoliv horniny strojně s uložením výkopku ve vrstvách se zhutněním zářezů se šikmými stěnami pro podzemní vedení a kolem objektů zřízených v těchto zářezech</t>
  </si>
  <si>
    <t>42,75-(1,6*1,6*6,6)-2*2,644</t>
  </si>
  <si>
    <t>58344171</t>
  </si>
  <si>
    <t>štěrkodrť frakce 0/32</t>
  </si>
  <si>
    <t>1972044424</t>
  </si>
  <si>
    <t>20,566*2 'Přepočtené koeficientem množství</t>
  </si>
  <si>
    <t>181913112</t>
  </si>
  <si>
    <t>Úprava pláně v hornině třídy těžitelnosti II skupiny 4 se zhutněním ručně</t>
  </si>
  <si>
    <t>-2083421325</t>
  </si>
  <si>
    <t>Úprava pláně vyrovnáním výškových rozdílů ručně v hornině třídy těžitelnosti II skupiny 4 se zhutněním</t>
  </si>
  <si>
    <t>7,1*2,5</t>
  </si>
  <si>
    <t>38638111(R)</t>
  </si>
  <si>
    <t>Polopodzemní kontejer</t>
  </si>
  <si>
    <t>-890487357</t>
  </si>
  <si>
    <t xml:space="preserve">Betonová prefa jímka vyztužená sklolaminátovými vlákny z voděodolného betonu. Celková výška jímky kontejneru je 2800 mm (z toho 1,6 m podzemní část). Kontejnery jsou čtvercového půdorysu o maximální velikosti 1600 x 1600 mm, s možností připojení k dalšímu kontejneru a vytvoření sestavy.  Velikost vyhazovacího otvoru je min. 450 mm u jednoduchého kontejneru a min. 320 mm u DUO kontejneru. DUO kontejner obsahuje dva samostatné PP vaky, každý o objemu 2,4 cbm. Víko vyhazovacího otvoru je v barvě příslušného typu odpadu. </t>
  </si>
  <si>
    <t xml:space="preserve">"Kompletní  montáž vč. dodávky polopodzemního kontejneru"   4</t>
  </si>
  <si>
    <t>451573111</t>
  </si>
  <si>
    <t>Lože pod potrubí otevřený výkop ze štěrkopísku</t>
  </si>
  <si>
    <t>-151854061</t>
  </si>
  <si>
    <t>Lože pod potrubí, stoky a drobné objekty v otevřeném výkopu z písku a štěrkopísku do 63 mm</t>
  </si>
  <si>
    <t>"podkladní vrstva ze ŠP tl. 150mm" 7,05*2,5*0,15</t>
  </si>
  <si>
    <t>452321161</t>
  </si>
  <si>
    <t>Podkladní desky ze ŽB bez zvýšených nároků na prostředí tř. C 25/30 otevřený výkop</t>
  </si>
  <si>
    <t>-937996587</t>
  </si>
  <si>
    <t>Podkladní a zajišťovací konstrukce z betonu železového v otevřeném výkopu bez zvýšených nároků na prostředí desky pod potrubí, stoky a drobné objekty z betonu tř. C 25/30</t>
  </si>
  <si>
    <t>7,05*2,5*0,15</t>
  </si>
  <si>
    <t>452368211</t>
  </si>
  <si>
    <t>Výztuž podkladních desek nebo bloků nebo pražců otevřený výkop ze svařovaných sítí Kari</t>
  </si>
  <si>
    <t>1058582094</t>
  </si>
  <si>
    <t>Výztuž podkladních desek, bloků nebo pražců v otevřeném výkopu ze svařovaných sítí typu Kari</t>
  </si>
  <si>
    <t>17,625*4,45"kg/m2"/1000</t>
  </si>
  <si>
    <t>-732524419</t>
  </si>
  <si>
    <t>2064631427</t>
  </si>
  <si>
    <t>-1619593905</t>
  </si>
  <si>
    <t>7*1,02 'Přepočtené koeficientem množství</t>
  </si>
  <si>
    <t>-206615198</t>
  </si>
  <si>
    <t>-171928478</t>
  </si>
  <si>
    <t>8*1,01 'Přepočtené koeficientem množství</t>
  </si>
  <si>
    <t>926791444</t>
  </si>
  <si>
    <t>2*1,01 'Přepočtené koeficientem množství</t>
  </si>
  <si>
    <t>-1267131820</t>
  </si>
  <si>
    <t>12*1,01 'Přepočtené koeficientem množství</t>
  </si>
  <si>
    <t>-1556426339</t>
  </si>
  <si>
    <t>801 - VEGETAČNÍ ÚPRAVY</t>
  </si>
  <si>
    <t>Ing. Jaroslav Krejčí, Znojmo</t>
  </si>
  <si>
    <t>Ing. Jaroslav Krejčí</t>
  </si>
  <si>
    <t xml:space="preserve">    2 - Strukturální substráty s biouhlem </t>
  </si>
  <si>
    <t xml:space="preserve">    3 - Výsadba stromů</t>
  </si>
  <si>
    <t xml:space="preserve">    31 - Stromy</t>
  </si>
  <si>
    <t xml:space="preserve">    4 - Výsadba keřů, trvalek</t>
  </si>
  <si>
    <t xml:space="preserve">    41 - Keře trvalky</t>
  </si>
  <si>
    <t xml:space="preserve">    5 - Travnaté plochy</t>
  </si>
  <si>
    <t xml:space="preserve">    9 - Přesun hmot</t>
  </si>
  <si>
    <t>122151104</t>
  </si>
  <si>
    <t>Odkopávky a prokopávky nezapažené v hornině třídy těžitelnosti I skupiny 1 a 2 objem do 500 m3 strojně</t>
  </si>
  <si>
    <t xml:space="preserve">vrstva 1  =   substrát A &gt; 0,33m2 * 21,5m * 2 pásy = 14,19m3 </t>
  </si>
  <si>
    <t xml:space="preserve">vrstva 2  =   substrát B &gt; 0,33m2 * 21,5m * 2 pásy = 14,19m3</t>
  </si>
  <si>
    <t xml:space="preserve">vrstva 3  =   vrchní vrstva C &gt; 0,48m2 * 21,5m * 2 pásy = 20,64m3</t>
  </si>
  <si>
    <t>14,19 + 14,19 + 20,64</t>
  </si>
  <si>
    <t>162751137</t>
  </si>
  <si>
    <t>Vodorovné přemístění přes 9 000 do 10000 m výkopku/sypaniny z horniny třídy těžitelnosti II skupiny 4 a 5</t>
  </si>
  <si>
    <t xml:space="preserve">_odvoz přebytečné sypaniny na skládku odpadu </t>
  </si>
  <si>
    <t>997221655</t>
  </si>
  <si>
    <t>Poplatek za uložení na skládce (skládkovné) zeminy a kamení kód odpadu 17 05 04</t>
  </si>
  <si>
    <t xml:space="preserve">_přepočet na tuny 1,8 t/m3  (m3 materiálu  x 1,8 koeficient hmotnosti)</t>
  </si>
  <si>
    <t>(14,19 + 14,19 + 20,64)*1,8</t>
  </si>
  <si>
    <t>183101326</t>
  </si>
  <si>
    <t>Jamky pro výsadbu s výměnou 100 % půdy zeminy skupiny 1 až 4 obj přes 5 do 6 m3 v rovině a svahu do 1:5</t>
  </si>
  <si>
    <t>161102111</t>
  </si>
  <si>
    <t>Svislé přemístění výkopku do 2,5 m z kamenouhelných hlušin</t>
  </si>
  <si>
    <t xml:space="preserve">Strukturální substráty s biouhlem </t>
  </si>
  <si>
    <t>R564831011</t>
  </si>
  <si>
    <t>Podklad ze štěrkodrtě ŠD plochy do 100 m2, s rozprostřením a zhutněním a smísením</t>
  </si>
  <si>
    <t xml:space="preserve">plocha délka 21,25 m *  šířka 1,30m  * 2 pásy</t>
  </si>
  <si>
    <t>21,25 * 1,3 * 2</t>
  </si>
  <si>
    <t>štěrkodrť frakce 32/63</t>
  </si>
  <si>
    <t xml:space="preserve">" vrstva 1  =   substrát A  &gt;  14,19m3 =&gt; 25 %, * 1,8 ( koeficient hmotnosti  - 1m3 na tuny) "  </t>
  </si>
  <si>
    <t xml:space="preserve">  14,19 * 0,25  * 1,8 </t>
  </si>
  <si>
    <t>štěrkodrť frakce 4/32</t>
  </si>
  <si>
    <t xml:space="preserve">" vrstva 1  =  substrát A  &gt;  14,19m3 =&gt; 25 %, * 1,8 ( koeficient hmotnosti  - 1m3 na tuny)  * + zhutnění  20% (1,2) "    14,19 * 0,25  * 1,8  * 1,2</t>
  </si>
  <si>
    <t xml:space="preserve">" vrstva 2  =  substrát B  &gt;  14,19m3 =&gt; 50 %, * 1,8 ( koeficient hmotnosti  - 1m3 na tuny)  * + zhutnění  20% (1,2) "   14,19 * 0,5  * 1,8  * 1,2</t>
  </si>
  <si>
    <t>10364101</t>
  </si>
  <si>
    <t>zemina pro terénní úpravy - ornice</t>
  </si>
  <si>
    <t xml:space="preserve">" vrstva 1  =  substrát A  &gt;  14,19m3 =&gt; 30 %, * 1,3 ( koef. hmotnosti  - 1m3 na tuny)  * + zhutnění  20% (1,2) "    14,19 * 0,3  * 1,3  * 1,2</t>
  </si>
  <si>
    <t xml:space="preserve">" vrstva 2  =  substrát B  &gt;  14,19m3 =&gt; 30 %, * 1,3 ( koef. hmotnosti - 1m3 na tuny)  * + zhutnění  20% (1,2) "   14,19 * 0,3  * 1,3  * 1,2</t>
  </si>
  <si>
    <t xml:space="preserve">" vrstva 3  =  substrát C  &gt;  20,64m3 =&gt; 60 %, * 1,3 ( koeficient hmotnosti  - 1m3 na tuny)  * + zhutnění  20% (1,2) "    20,64 * 0,6  * 1,3  * 1,2</t>
  </si>
  <si>
    <t>M1039000</t>
  </si>
  <si>
    <t xml:space="preserve">Biouhel frakce  netříděný (0-15 mm)</t>
  </si>
  <si>
    <t xml:space="preserve">" vrstva 1  =  substrát A  &gt;  14,19m3 =&gt; 10 %,  * + zhutnění  20% (1,2) "    14,19 * 0,1  * 1,2</t>
  </si>
  <si>
    <t xml:space="preserve">" vrstva 2  =  substrát B  &gt;  14,19m3 =&gt; 10 %,  * + zhutnění  20% (1,2) "   14,19 * 0,1  * 1,2</t>
  </si>
  <si>
    <t>RMzeolit</t>
  </si>
  <si>
    <t>Zeolit - štěrk pr. 8-20mm</t>
  </si>
  <si>
    <t xml:space="preserve">" vrstva 1  =  substrát A  &gt;  14,19m3 =&gt; 10 %, * 1,8 ( koef. hmotnosti  - 1m3 na tuny)  * + zhutnění  20% (1,2) "    14,19 * 0,1  * 1,8  * 1,2</t>
  </si>
  <si>
    <t xml:space="preserve">" vrstva 2  =  substrát B  &gt;  14,19m3 =&gt; 10 %, * 1,8 ( koef. hmotnosti - 1m3 na tuny)  * + zhutnění  20% (1,2) "   14,19 * 0,1  * 1,8  * 1,2</t>
  </si>
  <si>
    <t xml:space="preserve">" vrstva 3  =  substrát C  &gt;  20,64m3 =&gt; 10 %, * 1,8 ( koeficient hmotnosti  - 1m3 na tuny)  * + zhutnění  20% (1,2) "    20,64 * 0,1  * 1,8  * 1,2</t>
  </si>
  <si>
    <t>RM10321100</t>
  </si>
  <si>
    <t xml:space="preserve">zahradní substrát  -  kompost</t>
  </si>
  <si>
    <t xml:space="preserve">" vrstva 3  =  substrát C  &gt;  20,64m3 =&gt; 30 %  * + zhutnění  20% (1,2) "    20,64 * 0,3    * 1,2</t>
  </si>
  <si>
    <t>183106613</t>
  </si>
  <si>
    <t>Ochrana stromu protikořenovou clonou v rovině nebo na svahu do 1:5 hl přes 700 do 1000 mm</t>
  </si>
  <si>
    <t>RM69334355</t>
  </si>
  <si>
    <t>fólie kořenovzdorná RootControl</t>
  </si>
  <si>
    <t>Výsadba stromů</t>
  </si>
  <si>
    <t>119005153</t>
  </si>
  <si>
    <t>Vytyčení výsadeb s rozmístěním solitérních rostlin přes 10 do 50 kusů</t>
  </si>
  <si>
    <t>183101214</t>
  </si>
  <si>
    <t>Jamky pro výsadbu s výměnou 50 % půdy zeminy skupiny 1 až 4 obj přes 0,05 do 0,125 m3 v rovině a svahu do 1:5</t>
  </si>
  <si>
    <t xml:space="preserve">9* (0,125/ 2 )   "stromy mimo zadlážděné parkoviště "</t>
  </si>
  <si>
    <t xml:space="preserve">ks stromů  * (0,125  =&gt;objem jamky  /  2 =&gt;50% výměna půdy) </t>
  </si>
  <si>
    <t>R18410</t>
  </si>
  <si>
    <t>Příprava sazenic a řez při výsadbě</t>
  </si>
  <si>
    <t>ks</t>
  </si>
  <si>
    <t>184102113</t>
  </si>
  <si>
    <t>Výsadba dřeviny s balem D přes 0,3 do 0,4 m do jamky se zalitím v rovině a svahu do 1:5</t>
  </si>
  <si>
    <t xml:space="preserve">13  </t>
  </si>
  <si>
    <t xml:space="preserve">vč. zalití a aplikace hydrofilního gelu a tabletového hnojiva  </t>
  </si>
  <si>
    <t>10390001</t>
  </si>
  <si>
    <t xml:space="preserve">Půdního kondicionéru - hydrofilní gel     (2 kg/m3 substrátu)    hnojivo aerifikující + sorpce vody + biopreparát obsahující živné látky organického původu a biouhel</t>
  </si>
  <si>
    <t>kg</t>
  </si>
  <si>
    <t xml:space="preserve">2  *  13 *  0,125</t>
  </si>
  <si>
    <t>2kg x ( ks stromů * 0,05 m3 substrátu)</t>
  </si>
  <si>
    <t>25111112</t>
  </si>
  <si>
    <t>hnojivo NPK</t>
  </si>
  <si>
    <t xml:space="preserve">hnojivo NPK - vícesložkové hnojivo - tableta – (1 rostlina  4 ks)</t>
  </si>
  <si>
    <t xml:space="preserve">13  *  4 * 0,01   "  ks stromů  *   počet tablet / 1ks dřeviny  *  0,01 =&gt; jedna tableta 10g = 0,01kg" </t>
  </si>
  <si>
    <t>184501141</t>
  </si>
  <si>
    <t>Zhotovení obalu z rákosové nebo kokosové rohože v rovině a svahu do 1:5</t>
  </si>
  <si>
    <t xml:space="preserve">13  * 2  *  0,6  </t>
  </si>
  <si>
    <t xml:space="preserve">ks stromů  *  2m (výška kmene) *0,6m (2 omotání, obvod kmene )</t>
  </si>
  <si>
    <t xml:space="preserve"> překrytí - 2x omotán , instalace plastové chráničky kmene</t>
  </si>
  <si>
    <t>61894003</t>
  </si>
  <si>
    <t>rákos ohradový neloupaný 60x200cm</t>
  </si>
  <si>
    <t>28357001</t>
  </si>
  <si>
    <t>chránička perforovaná PE k ochraně paty kmene stromku před poškozením strunovou sekačkou</t>
  </si>
  <si>
    <t>6 " stromy v trávě"</t>
  </si>
  <si>
    <t>184911421</t>
  </si>
  <si>
    <t>Mulčování rostlin kůrou tl do 0,1 m v rovině a svahu do 1:5</t>
  </si>
  <si>
    <t xml:space="preserve">6    " stromy v trávě"</t>
  </si>
  <si>
    <t>( 1 strom / 1 m2)</t>
  </si>
  <si>
    <t>10391100</t>
  </si>
  <si>
    <t>kůra mulčovací VL</t>
  </si>
  <si>
    <t xml:space="preserve">6   *  0,1</t>
  </si>
  <si>
    <t xml:space="preserve">ks stromů   *  0,1      (zamulčovány vrstvou 10 cm v ploše 1 m2 ) </t>
  </si>
  <si>
    <t>184215133</t>
  </si>
  <si>
    <t>Ukotvení kmene dřevin v rovině nebo na svahu do 1:5 třemi kůly D do 0,1 m dl přes 2 do 3 m</t>
  </si>
  <si>
    <t>(3kůly včetně hrazdy, horního a středního úvazku / strom) vč. upevnění pletiva</t>
  </si>
  <si>
    <t>RM60591257</t>
  </si>
  <si>
    <t xml:space="preserve">kůl vyvazovací dřevěný impregnovaný D 8cm dl 3m,   (3 kůly , hrazdy á 1 strom+ úvaz)</t>
  </si>
  <si>
    <t>kus-sada</t>
  </si>
  <si>
    <t>Stromy</t>
  </si>
  <si>
    <t>ST1</t>
  </si>
  <si>
    <t>Acer campestre 'Elsrijk' – javor babyka, vysokokmen, ok 12-14, ZB</t>
  </si>
  <si>
    <t>ST2</t>
  </si>
  <si>
    <t>Acer campestre 'Red Shine' – javor babyka, vysokokmen, ok 12-14, ZB</t>
  </si>
  <si>
    <t>ST3</t>
  </si>
  <si>
    <t xml:space="preserve">Acer pseudoplatanus 'Worleei' –  javor klen, vysokokmen, ok 12-14, ZB</t>
  </si>
  <si>
    <t>ST4</t>
  </si>
  <si>
    <t>Aesculus hippocastaneum ‘Baumanii’ - jírovec, vysokokmen, ok 12-14, ZB</t>
  </si>
  <si>
    <t>ST5</t>
  </si>
  <si>
    <t>Celtis occidentalis – břestovec západní, vysokokmen, ok 12-14, ZB</t>
  </si>
  <si>
    <t>ST6</t>
  </si>
  <si>
    <t>Platanus acerifolia 'Huissen' – platan javorolistý, vysokokmen, ok 12-14, ZB</t>
  </si>
  <si>
    <t>Výsadba keřů, trvalek</t>
  </si>
  <si>
    <t>183111211</t>
  </si>
  <si>
    <t>Jamky pro výsadbu s výměnou 50 % půdy zeminy tř 1 až 4 obj do 0,002 m3 v rovině a svahu do 1:5</t>
  </si>
  <si>
    <t>72</t>
  </si>
  <si>
    <t xml:space="preserve">1922* (0,002/ 2 )   "stromy mimo zadlážděné parkoviště "</t>
  </si>
  <si>
    <t xml:space="preserve">ks stromů  * (0,002  =&gt;objem jamky  /  2 =&gt;50% výměna půdy) </t>
  </si>
  <si>
    <t>184102110</t>
  </si>
  <si>
    <t>Výsadba dřeviny s balem D do 0,1 m do jamky se zalitím v rovině a svahu do 1:5</t>
  </si>
  <si>
    <t>74</t>
  </si>
  <si>
    <t>RM1841002223</t>
  </si>
  <si>
    <t>Hnojivo - vícesložkovétabletové hnojivo – (keře 1ks, stromy 4 ks)</t>
  </si>
  <si>
    <t>76</t>
  </si>
  <si>
    <t>(306)* 1" ks keřů * 1"</t>
  </si>
  <si>
    <t>78</t>
  </si>
  <si>
    <t>hnojivo NPK - vícesložkové hnojivo - tableta – (1tableta/keř , 4tableta/strom)</t>
  </si>
  <si>
    <t xml:space="preserve">1922  *  1 * 0,01   "  ks dřevin  *   počet tablet / 1ks dřeviny  *  0,01 =&gt; jedna tableta 10g = 0,01kg" </t>
  </si>
  <si>
    <t>916371211</t>
  </si>
  <si>
    <t>Osazení skrytého flexibilního zahradního obrubníku plastového jednostranným odkopáním zeminy</t>
  </si>
  <si>
    <t>80</t>
  </si>
  <si>
    <t>27245176</t>
  </si>
  <si>
    <t>obrubník zahradní z recyklovaného materiálu 25mx125mmx4mm</t>
  </si>
  <si>
    <t>82</t>
  </si>
  <si>
    <t>184911311</t>
  </si>
  <si>
    <t>Položení mulčovací textilie v rovině a svahu do 1:5</t>
  </si>
  <si>
    <t>84</t>
  </si>
  <si>
    <t>69311312</t>
  </si>
  <si>
    <t>textilie netkaná HPPE 70g/m2</t>
  </si>
  <si>
    <t>86</t>
  </si>
  <si>
    <t>184911421.1</t>
  </si>
  <si>
    <t>88</t>
  </si>
  <si>
    <t>10391100.1</t>
  </si>
  <si>
    <t>90</t>
  </si>
  <si>
    <t xml:space="preserve">373 * 0,1 "  =mulčovaná plocha m2 * 0,1"</t>
  </si>
  <si>
    <t>Keře trvalky</t>
  </si>
  <si>
    <t>SAZ1</t>
  </si>
  <si>
    <t>Cotoneaster salicifolius 'Parkteppich' - skalník vrbolistý , vel.15-30,K</t>
  </si>
  <si>
    <t>92</t>
  </si>
  <si>
    <t>SAZ2</t>
  </si>
  <si>
    <t>Deutzia scabra 'Rosea Plena' – trojpuk drsný ,vel.25-50, K</t>
  </si>
  <si>
    <t>94</t>
  </si>
  <si>
    <t>SAZ3</t>
  </si>
  <si>
    <t>Hypericum moserianum 'Tricolor' - Třezalka Moserova, vel.25-50, K</t>
  </si>
  <si>
    <t>96</t>
  </si>
  <si>
    <t>SAZ4</t>
  </si>
  <si>
    <t>Kolkwitzia amabilis Graebn. – kolkvitzie krásná, vel.50-60, K</t>
  </si>
  <si>
    <t>98</t>
  </si>
  <si>
    <t>SAZ5</t>
  </si>
  <si>
    <t>Philadelphus ×virginalis 'Virginal' - pustoryl panenský , vel.50-60, K</t>
  </si>
  <si>
    <t>100</t>
  </si>
  <si>
    <t>SAZ6</t>
  </si>
  <si>
    <t>Spiraea decumbens - tavolník poléhavý , vel.15-30, K</t>
  </si>
  <si>
    <t>SAZ7</t>
  </si>
  <si>
    <t>Stephanandra incisa 'Crispa' – korunatka klaná , vel.15-30, K</t>
  </si>
  <si>
    <t>104</t>
  </si>
  <si>
    <t>Travnaté plochy</t>
  </si>
  <si>
    <t>181111111</t>
  </si>
  <si>
    <t>Plošná úprava terénu do 500 m2 zemina skupiny 1 až 4 nerovnosti přes 50 do 100 mm v rovinně a svahu do 1:5</t>
  </si>
  <si>
    <t>106</t>
  </si>
  <si>
    <t>184813511</t>
  </si>
  <si>
    <t>Chemické odplevelení před založením kultury postřikem na široko v rovině a svahu do 1:5 ručně</t>
  </si>
  <si>
    <t>108</t>
  </si>
  <si>
    <t xml:space="preserve">533 * 2  "plocha -  2x postřikem"</t>
  </si>
  <si>
    <t>25234001</t>
  </si>
  <si>
    <t>herbicid totální systémový neselektivní</t>
  </si>
  <si>
    <t>litr</t>
  </si>
  <si>
    <t>110</t>
  </si>
  <si>
    <t xml:space="preserve">1066*0,0003   "použití postřiku   0,0003 litrů = 1m2"</t>
  </si>
  <si>
    <t>183403114</t>
  </si>
  <si>
    <t>Obdělání půdy kultivátorováním v rovině a svahu do 1:5</t>
  </si>
  <si>
    <t>112</t>
  </si>
  <si>
    <t>183403161</t>
  </si>
  <si>
    <t>Obdělání půdy válením v rovině a svahu do 1:5</t>
  </si>
  <si>
    <t>114</t>
  </si>
  <si>
    <t>181411131</t>
  </si>
  <si>
    <t>Založení parkového trávníku výsevem pl do 1000 m2 v rovině a ve svahu do 1:5</t>
  </si>
  <si>
    <t>116</t>
  </si>
  <si>
    <t>RM18141113</t>
  </si>
  <si>
    <t xml:space="preserve">startovací hnojiva  v dávce 35-40g/m2</t>
  </si>
  <si>
    <t>118</t>
  </si>
  <si>
    <t>533 * 0,035</t>
  </si>
  <si>
    <t>00572420</t>
  </si>
  <si>
    <t>osivo směs travní parková okrasná</t>
  </si>
  <si>
    <t>120</t>
  </si>
  <si>
    <t xml:space="preserve">533*0,03  " v dávce 0,025-0,03 kg/m2 (25 -30g/m2) travní směsí"</t>
  </si>
  <si>
    <t>998231311</t>
  </si>
  <si>
    <t>Přesun hmot pro sadovnické a krajinářské úpravy vodorovně do 5000 m</t>
  </si>
  <si>
    <t>122</t>
  </si>
  <si>
    <t>SEZNAM FIGUR</t>
  </si>
  <si>
    <t>Výměra</t>
  </si>
  <si>
    <t xml:space="preserve"> 101</t>
  </si>
  <si>
    <t>Použití figury:</t>
  </si>
  <si>
    <t xml:space="preserve"> 102</t>
  </si>
  <si>
    <t xml:space="preserve"> 601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</si>
</sst>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2023-000001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PARKOVIŠTĚ U ZŠ HUSOVA, NÁMĚŠŤ NAD OSLAVOU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Náměšť nad Oslavou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24. 6. 2024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Náměšť nad Oslavou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PROfi Jihlava spol. s 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PROfi Jihlava spol. s 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VEDLEJŠÍ A OSTATNÍ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'000 - VEDLEJŠÍ A OSTATNÍ ...'!P122</f>
        <v>0</v>
      </c>
      <c r="AV95" s="128">
        <f>'000 - VEDLEJŠÍ A OSTATNÍ ...'!J33</f>
        <v>0</v>
      </c>
      <c r="AW95" s="128">
        <f>'000 - VEDLEJŠÍ A OSTATNÍ ...'!J34</f>
        <v>0</v>
      </c>
      <c r="AX95" s="128">
        <f>'000 - VEDLEJŠÍ A OSTATNÍ ...'!J35</f>
        <v>0</v>
      </c>
      <c r="AY95" s="128">
        <f>'000 - VEDLEJŠÍ A OSTATNÍ ...'!J36</f>
        <v>0</v>
      </c>
      <c r="AZ95" s="128">
        <f>'000 - VEDLEJŠÍ A OSTATNÍ ...'!F33</f>
        <v>0</v>
      </c>
      <c r="BA95" s="128">
        <f>'000 - VEDLEJŠÍ A OSTATNÍ ...'!F34</f>
        <v>0</v>
      </c>
      <c r="BB95" s="128">
        <f>'000 - VEDLEJŠÍ A OSTATNÍ ...'!F35</f>
        <v>0</v>
      </c>
      <c r="BC95" s="128">
        <f>'000 - VEDLEJŠÍ A OSTATNÍ ...'!F36</f>
        <v>0</v>
      </c>
      <c r="BD95" s="130">
        <f>'000 - VEDLEJŠÍ A OSTATNÍ 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'101 - PARKOVIŠTĚ'!J30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'101 - PARKOVIŠTĚ'!P125</f>
        <v>0</v>
      </c>
      <c r="AV96" s="128">
        <f>'101 - PARKOVIŠTĚ'!J33</f>
        <v>0</v>
      </c>
      <c r="AW96" s="128">
        <f>'101 - PARKOVIŠTĚ'!J34</f>
        <v>0</v>
      </c>
      <c r="AX96" s="128">
        <f>'101 - PARKOVIŠTĚ'!J35</f>
        <v>0</v>
      </c>
      <c r="AY96" s="128">
        <f>'101 - PARKOVIŠTĚ'!J36</f>
        <v>0</v>
      </c>
      <c r="AZ96" s="128">
        <f>'101 - PARKOVIŠTĚ'!F33</f>
        <v>0</v>
      </c>
      <c r="BA96" s="128">
        <f>'101 - PARKOVIŠTĚ'!F34</f>
        <v>0</v>
      </c>
      <c r="BB96" s="128">
        <f>'101 - PARKOVIŠTĚ'!F35</f>
        <v>0</v>
      </c>
      <c r="BC96" s="128">
        <f>'101 - PARKOVIŠTĚ'!F36</f>
        <v>0</v>
      </c>
      <c r="BD96" s="130">
        <f>'101 - PARKOVIŠTĚ'!F37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'102 - CHODNÍKY A ZPEVNĚNÉ...'!J30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'102 - CHODNÍKY A ZPEVNĚNÉ...'!P126</f>
        <v>0</v>
      </c>
      <c r="AV97" s="128">
        <f>'102 - CHODNÍKY A ZPEVNĚNÉ...'!J33</f>
        <v>0</v>
      </c>
      <c r="AW97" s="128">
        <f>'102 - CHODNÍKY A ZPEVNĚNÉ...'!J34</f>
        <v>0</v>
      </c>
      <c r="AX97" s="128">
        <f>'102 - CHODNÍKY A ZPEVNĚNÉ...'!J35</f>
        <v>0</v>
      </c>
      <c r="AY97" s="128">
        <f>'102 - CHODNÍKY A ZPEVNĚNÉ...'!J36</f>
        <v>0</v>
      </c>
      <c r="AZ97" s="128">
        <f>'102 - CHODNÍKY A ZPEVNĚNÉ...'!F33</f>
        <v>0</v>
      </c>
      <c r="BA97" s="128">
        <f>'102 - CHODNÍKY A ZPEVNĚNÉ...'!F34</f>
        <v>0</v>
      </c>
      <c r="BB97" s="128">
        <f>'102 - CHODNÍKY A ZPEVNĚNÉ...'!F35</f>
        <v>0</v>
      </c>
      <c r="BC97" s="128">
        <f>'102 - CHODNÍKY A ZPEVNĚNÉ...'!F36</f>
        <v>0</v>
      </c>
      <c r="BD97" s="130">
        <f>'102 - CHODNÍKY A ZPEVNĚNÉ...'!F37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'401 - PŘELOŽKA VEŘEJNÉHO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'401 - PŘELOŽKA VEŘEJNÉHO ...'!P118</f>
        <v>0</v>
      </c>
      <c r="AV98" s="128">
        <f>'401 - PŘELOŽKA VEŘEJNÉHO ...'!J33</f>
        <v>0</v>
      </c>
      <c r="AW98" s="128">
        <f>'401 - PŘELOŽKA VEŘEJNÉHO ...'!J34</f>
        <v>0</v>
      </c>
      <c r="AX98" s="128">
        <f>'401 - PŘELOŽKA VEŘEJNÉHO ...'!J35</f>
        <v>0</v>
      </c>
      <c r="AY98" s="128">
        <f>'401 - PŘELOŽKA VEŘEJNÉHO ...'!J36</f>
        <v>0</v>
      </c>
      <c r="AZ98" s="128">
        <f>'401 - PŘELOŽKA VEŘEJNÉHO ...'!F33</f>
        <v>0</v>
      </c>
      <c r="BA98" s="128">
        <f>'401 - PŘELOŽKA VEŘEJNÉHO ...'!F34</f>
        <v>0</v>
      </c>
      <c r="BB98" s="128">
        <f>'401 - PŘELOŽKA VEŘEJNÉHO ...'!F35</f>
        <v>0</v>
      </c>
      <c r="BC98" s="128">
        <f>'401 - PŘELOŽKA VEŘEJNÉHO ...'!F36</f>
        <v>0</v>
      </c>
      <c r="BD98" s="130">
        <f>'401 - PŘELOŽKA VEŘEJNÉHO ...'!F37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24.7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'601 - POLOPODZEMNÍ KONTEJ...'!J30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'601 - POLOPODZEMNÍ KONTEJ...'!P123</f>
        <v>0</v>
      </c>
      <c r="AV99" s="128">
        <f>'601 - POLOPODZEMNÍ KONTEJ...'!J33</f>
        <v>0</v>
      </c>
      <c r="AW99" s="128">
        <f>'601 - POLOPODZEMNÍ KONTEJ...'!J34</f>
        <v>0</v>
      </c>
      <c r="AX99" s="128">
        <f>'601 - POLOPODZEMNÍ KONTEJ...'!J35</f>
        <v>0</v>
      </c>
      <c r="AY99" s="128">
        <f>'601 - POLOPODZEMNÍ KONTEJ...'!J36</f>
        <v>0</v>
      </c>
      <c r="AZ99" s="128">
        <f>'601 - POLOPODZEMNÍ KONTEJ...'!F33</f>
        <v>0</v>
      </c>
      <c r="BA99" s="128">
        <f>'601 - POLOPODZEMNÍ KONTEJ...'!F34</f>
        <v>0</v>
      </c>
      <c r="BB99" s="128">
        <f>'601 - POLOPODZEMNÍ KONTEJ...'!F35</f>
        <v>0</v>
      </c>
      <c r="BC99" s="128">
        <f>'601 - POLOPODZEMNÍ KONTEJ...'!F36</f>
        <v>0</v>
      </c>
      <c r="BD99" s="130">
        <f>'601 - POLOPODZEMNÍ KONTEJ...'!F37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7" customFormat="1" ht="16.5" customHeight="1">
      <c r="A100" s="119" t="s">
        <v>82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'801 - VEGETAČNÍ ÚPRAVY'!J30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32">
        <v>0</v>
      </c>
      <c r="AT100" s="133">
        <f>ROUND(SUM(AV100:AW100),2)</f>
        <v>0</v>
      </c>
      <c r="AU100" s="134">
        <f>'801 - VEGETAČNÍ ÚPRAVY'!P125</f>
        <v>0</v>
      </c>
      <c r="AV100" s="133">
        <f>'801 - VEGETAČNÍ ÚPRAVY'!J33</f>
        <v>0</v>
      </c>
      <c r="AW100" s="133">
        <f>'801 - VEGETAČNÍ ÚPRAVY'!J34</f>
        <v>0</v>
      </c>
      <c r="AX100" s="133">
        <f>'801 - VEGETAČNÍ ÚPRAVY'!J35</f>
        <v>0</v>
      </c>
      <c r="AY100" s="133">
        <f>'801 - VEGETAČNÍ ÚPRAVY'!J36</f>
        <v>0</v>
      </c>
      <c r="AZ100" s="133">
        <f>'801 - VEGETAČNÍ ÚPRAVY'!F33</f>
        <v>0</v>
      </c>
      <c r="BA100" s="133">
        <f>'801 - VEGETAČNÍ ÚPRAVY'!F34</f>
        <v>0</v>
      </c>
      <c r="BB100" s="133">
        <f>'801 - VEGETAČNÍ ÚPRAVY'!F35</f>
        <v>0</v>
      </c>
      <c r="BC100" s="133">
        <f>'801 - VEGETAČNÍ ÚPRAVY'!F36</f>
        <v>0</v>
      </c>
      <c r="BD100" s="135">
        <f>'801 - VEGETAČNÍ ÚPRAVY'!F37</f>
        <v>0</v>
      </c>
      <c r="BE100" s="7"/>
      <c r="BT100" s="131" t="s">
        <v>86</v>
      </c>
      <c r="BV100" s="131" t="s">
        <v>80</v>
      </c>
      <c r="BW100" s="131" t="s">
        <v>103</v>
      </c>
      <c r="BX100" s="131" t="s">
        <v>5</v>
      </c>
      <c r="CL100" s="131" t="s">
        <v>1</v>
      </c>
      <c r="CM100" s="131" t="s">
        <v>88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YJwONzKNLXmdIVqaqLSVqzA5dCIYcLfPitRjk8sKOBR2saLHHpvkQvW/9iEhYTgrhPiAhjPd/n5IvQNc5SJrFA==" hashValue="5dSQy5THOEZRAWPjzX+xdRDwnrI2N4aNZc+R38+rDidHygiZ42u9Rb+tUJ/OpqTjLyhYVuAA32JQgkKrRizUh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101 - PARKOVIŠTĚ'!C2" display="/"/>
    <hyperlink ref="A97" location="'102 - CHODNÍKY A ZPEVNĚNÉ...'!C2" display="/"/>
    <hyperlink ref="A98" location="'401 - PŘELOŽKA VEŘEJNÉHO ...'!C2" display="/"/>
    <hyperlink ref="A99" location="'601 - POLOPODZEMNÍ KONTEJ...'!C2" display="/"/>
    <hyperlink ref="A100" location="'801 - VEGETAČ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U ZŠ HUSOVA, NÁMĚŠŤ NAD OSLAVOU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ROUND((SUM(BE122:BE173)),  2)</f>
        <v>0</v>
      </c>
      <c r="G33" s="38"/>
      <c r="H33" s="38"/>
      <c r="I33" s="155">
        <v>0.20999999999999999</v>
      </c>
      <c r="J33" s="154">
        <f>ROUND(((SUM(BE122:BE173))*I33),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ROUND((SUM(BF122:BF173)),  2)</f>
        <v>0</v>
      </c>
      <c r="G34" s="38"/>
      <c r="H34" s="38"/>
      <c r="I34" s="155">
        <v>0.12</v>
      </c>
      <c r="J34" s="154">
        <f>ROUND(((SUM(BF122:BF173))*I34),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ROUND((SUM(BG122:BG173)),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ROUND((SUM(BH122:BH173)),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ROUND((SUM(BI122:BI173)),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U ZŠ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000 -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Náměšť nad Oslavou</v>
      </c>
      <c r="G89" s="40"/>
      <c r="H89" s="40"/>
      <c r="I89" s="32" t="s">
        <v>22</v>
      </c>
      <c r="J89" s="79" t="str">
        <f>IF(J12="","",J12)</f>
        <v>24. 6. 2024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Náměšť nad Oslavou</v>
      </c>
      <c r="G91" s="40"/>
      <c r="H91" s="40"/>
      <c r="I91" s="32" t="s">
        <v>31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114</v>
      </c>
      <c r="E99" s="188"/>
      <c r="F99" s="188"/>
      <c r="G99" s="188"/>
      <c r="H99" s="188"/>
      <c r="I99" s="188"/>
      <c r="J99" s="189">
        <f>J142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116</v>
      </c>
      <c r="E101" s="188"/>
      <c r="F101" s="188"/>
      <c r="G101" s="188"/>
      <c r="H101" s="188"/>
      <c r="I101" s="188"/>
      <c r="J101" s="189">
        <f>J161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117</v>
      </c>
      <c r="E102" s="188"/>
      <c r="F102" s="188"/>
      <c r="G102" s="188"/>
      <c r="H102" s="188"/>
      <c r="I102" s="188"/>
      <c r="J102" s="189">
        <f>J170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PARKOVIŠTĚ U ZŠ HUSOVA, NÁMĚŠŤ NAD OSLAVOU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Náměšť nad Oslavou</v>
      </c>
      <c r="G116" s="40"/>
      <c r="H116" s="40"/>
      <c r="I116" s="32" t="s">
        <v>22</v>
      </c>
      <c r="J116" s="79" t="str">
        <f>IF(J12="","",J12)</f>
        <v>24. 6. 2024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Město Náměšť nad Oslavou</v>
      </c>
      <c r="G118" s="40"/>
      <c r="H118" s="40"/>
      <c r="I118" s="32" t="s">
        <v>31</v>
      </c>
      <c r="J118" s="36" t="str">
        <f>E21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36</v>
      </c>
      <c r="J119" s="36" t="str">
        <f>E24</f>
        <v>PROfi Jihlava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119</v>
      </c>
      <c r="D121" s="194" t="s">
        <v>63</v>
      </c>
      <c r="E121" s="194" t="s">
        <v>59</v>
      </c>
      <c r="F121" s="194" t="s">
        <v>60</v>
      </c>
      <c r="G121" s="194" t="s">
        <v>120</v>
      </c>
      <c r="H121" s="194" t="s">
        <v>121</v>
      </c>
      <c r="I121" s="194" t="s">
        <v>122</v>
      </c>
      <c r="J121" s="194" t="s">
        <v>109</v>
      </c>
      <c r="K121" s="195" t="s">
        <v>123</v>
      </c>
      <c r="L121" s="196"/>
      <c r="M121" s="100" t="s">
        <v>1</v>
      </c>
      <c r="N121" s="101" t="s">
        <v>42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111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131</v>
      </c>
      <c r="F123" s="205" t="s">
        <v>132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P124+P142+P152+P161+P170</f>
        <v>0</v>
      </c>
      <c r="Q123" s="210"/>
      <c r="R123" s="211">
        <f>R124+R142+R152+R161+R170</f>
        <v>0</v>
      </c>
      <c r="S123" s="210"/>
      <c r="T123" s="212">
        <f>T124+T142+T152+T161+T170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133</v>
      </c>
      <c r="AT123" s="214" t="s">
        <v>77</v>
      </c>
      <c r="AU123" s="214" t="s">
        <v>78</v>
      </c>
      <c r="AY123" s="213" t="s">
        <v>134</v>
      </c>
      <c r="BK123" s="215">
        <f>BK124+BK142+BK152+BK161+BK170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135</v>
      </c>
      <c r="F124" s="216" t="s">
        <v>136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SUM(P125:P141)</f>
        <v>0</v>
      </c>
      <c r="Q124" s="210"/>
      <c r="R124" s="211">
        <f>SUM(R125:R141)</f>
        <v>0</v>
      </c>
      <c r="S124" s="210"/>
      <c r="T124" s="212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133</v>
      </c>
      <c r="AT124" s="214" t="s">
        <v>77</v>
      </c>
      <c r="AU124" s="214" t="s">
        <v>86</v>
      </c>
      <c r="AY124" s="213" t="s">
        <v>134</v>
      </c>
      <c r="BK124" s="215">
        <f>SUM(BK125:BK141)</f>
        <v>0</v>
      </c>
    </row>
    <row r="125" s="2" customFormat="1" ht="16.5" customHeight="1">
      <c r="A125" s="38"/>
      <c r="B125" s="39"/>
      <c r="C125" s="218" t="s">
        <v>86</v>
      </c>
      <c r="D125" s="218" t="s">
        <v>137</v>
      </c>
      <c r="E125" s="219" t="s">
        <v>138</v>
      </c>
      <c r="F125" s="220" t="s">
        <v>139</v>
      </c>
      <c r="G125" s="221" t="s">
        <v>140</v>
      </c>
      <c r="H125" s="222">
        <v>1</v>
      </c>
      <c r="I125" s="223"/>
      <c r="J125" s="224">
        <f>ROUND(I125*H125,2)</f>
        <v>0</v>
      </c>
      <c r="K125" s="220" t="s">
        <v>141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142</v>
      </c>
      <c r="AT125" s="229" t="s">
        <v>137</v>
      </c>
      <c r="AU125" s="229" t="s">
        <v>88</v>
      </c>
      <c r="AY125" s="17" t="s">
        <v>134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142</v>
      </c>
      <c r="BM125" s="229" t="s">
        <v>143</v>
      </c>
    </row>
    <row r="126" s="2" customFormat="1">
      <c r="A126" s="38"/>
      <c r="B126" s="39"/>
      <c r="C126" s="40"/>
      <c r="D126" s="231" t="s">
        <v>144</v>
      </c>
      <c r="E126" s="40"/>
      <c r="F126" s="232" t="s">
        <v>139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144</v>
      </c>
      <c r="AU126" s="17" t="s">
        <v>88</v>
      </c>
    </row>
    <row r="127" s="2" customFormat="1">
      <c r="A127" s="38"/>
      <c r="B127" s="39"/>
      <c r="C127" s="40"/>
      <c r="D127" s="231" t="s">
        <v>145</v>
      </c>
      <c r="E127" s="40"/>
      <c r="F127" s="236" t="s">
        <v>146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88</v>
      </c>
    </row>
    <row r="128" s="2" customFormat="1" ht="16.5" customHeight="1">
      <c r="A128" s="38"/>
      <c r="B128" s="39"/>
      <c r="C128" s="218" t="s">
        <v>88</v>
      </c>
      <c r="D128" s="218" t="s">
        <v>137</v>
      </c>
      <c r="E128" s="219" t="s">
        <v>147</v>
      </c>
      <c r="F128" s="220" t="s">
        <v>148</v>
      </c>
      <c r="G128" s="221" t="s">
        <v>140</v>
      </c>
      <c r="H128" s="222">
        <v>1</v>
      </c>
      <c r="I128" s="223"/>
      <c r="J128" s="224">
        <f>ROUND(I128*H128,2)</f>
        <v>0</v>
      </c>
      <c r="K128" s="220" t="s">
        <v>141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142</v>
      </c>
      <c r="AT128" s="229" t="s">
        <v>137</v>
      </c>
      <c r="AU128" s="229" t="s">
        <v>88</v>
      </c>
      <c r="AY128" s="17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142</v>
      </c>
      <c r="BM128" s="229" t="s">
        <v>149</v>
      </c>
    </row>
    <row r="129" s="2" customFormat="1">
      <c r="A129" s="38"/>
      <c r="B129" s="39"/>
      <c r="C129" s="40"/>
      <c r="D129" s="231" t="s">
        <v>144</v>
      </c>
      <c r="E129" s="40"/>
      <c r="F129" s="232" t="s">
        <v>148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144</v>
      </c>
      <c r="AU129" s="17" t="s">
        <v>88</v>
      </c>
    </row>
    <row r="130" s="2" customFormat="1" ht="16.5" customHeight="1">
      <c r="A130" s="38"/>
      <c r="B130" s="39"/>
      <c r="C130" s="218" t="s">
        <v>150</v>
      </c>
      <c r="D130" s="218" t="s">
        <v>137</v>
      </c>
      <c r="E130" s="219" t="s">
        <v>151</v>
      </c>
      <c r="F130" s="220" t="s">
        <v>152</v>
      </c>
      <c r="G130" s="221" t="s">
        <v>140</v>
      </c>
      <c r="H130" s="222">
        <v>1</v>
      </c>
      <c r="I130" s="223"/>
      <c r="J130" s="224">
        <f>ROUND(I130*H130,2)</f>
        <v>0</v>
      </c>
      <c r="K130" s="220" t="s">
        <v>141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142</v>
      </c>
      <c r="AT130" s="229" t="s">
        <v>137</v>
      </c>
      <c r="AU130" s="229" t="s">
        <v>88</v>
      </c>
      <c r="AY130" s="17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142</v>
      </c>
      <c r="BM130" s="229" t="s">
        <v>153</v>
      </c>
    </row>
    <row r="131" s="2" customFormat="1">
      <c r="A131" s="38"/>
      <c r="B131" s="39"/>
      <c r="C131" s="40"/>
      <c r="D131" s="231" t="s">
        <v>144</v>
      </c>
      <c r="E131" s="40"/>
      <c r="F131" s="232" t="s">
        <v>152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88</v>
      </c>
    </row>
    <row r="132" s="2" customFormat="1">
      <c r="A132" s="38"/>
      <c r="B132" s="39"/>
      <c r="C132" s="40"/>
      <c r="D132" s="231" t="s">
        <v>145</v>
      </c>
      <c r="E132" s="40"/>
      <c r="F132" s="236" t="s">
        <v>154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88</v>
      </c>
    </row>
    <row r="133" s="2" customFormat="1" ht="16.5" customHeight="1">
      <c r="A133" s="38"/>
      <c r="B133" s="39"/>
      <c r="C133" s="218" t="s">
        <v>155</v>
      </c>
      <c r="D133" s="218" t="s">
        <v>137</v>
      </c>
      <c r="E133" s="219" t="s">
        <v>156</v>
      </c>
      <c r="F133" s="220" t="s">
        <v>157</v>
      </c>
      <c r="G133" s="221" t="s">
        <v>140</v>
      </c>
      <c r="H133" s="222">
        <v>1</v>
      </c>
      <c r="I133" s="223"/>
      <c r="J133" s="224">
        <f>ROUND(I133*H133,2)</f>
        <v>0</v>
      </c>
      <c r="K133" s="220" t="s">
        <v>141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142</v>
      </c>
      <c r="AT133" s="229" t="s">
        <v>137</v>
      </c>
      <c r="AU133" s="229" t="s">
        <v>88</v>
      </c>
      <c r="AY133" s="17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142</v>
      </c>
      <c r="BM133" s="229" t="s">
        <v>158</v>
      </c>
    </row>
    <row r="134" s="2" customFormat="1">
      <c r="A134" s="38"/>
      <c r="B134" s="39"/>
      <c r="C134" s="40"/>
      <c r="D134" s="231" t="s">
        <v>144</v>
      </c>
      <c r="E134" s="40"/>
      <c r="F134" s="232" t="s">
        <v>157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88</v>
      </c>
    </row>
    <row r="135" s="2" customFormat="1">
      <c r="A135" s="38"/>
      <c r="B135" s="39"/>
      <c r="C135" s="40"/>
      <c r="D135" s="231" t="s">
        <v>145</v>
      </c>
      <c r="E135" s="40"/>
      <c r="F135" s="236" t="s">
        <v>159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88</v>
      </c>
    </row>
    <row r="136" s="2" customFormat="1" ht="16.5" customHeight="1">
      <c r="A136" s="38"/>
      <c r="B136" s="39"/>
      <c r="C136" s="218" t="s">
        <v>133</v>
      </c>
      <c r="D136" s="218" t="s">
        <v>137</v>
      </c>
      <c r="E136" s="219" t="s">
        <v>160</v>
      </c>
      <c r="F136" s="220" t="s">
        <v>161</v>
      </c>
      <c r="G136" s="221" t="s">
        <v>140</v>
      </c>
      <c r="H136" s="222">
        <v>1</v>
      </c>
      <c r="I136" s="223"/>
      <c r="J136" s="224">
        <f>ROUND(I136*H136,2)</f>
        <v>0</v>
      </c>
      <c r="K136" s="220" t="s">
        <v>141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142</v>
      </c>
      <c r="AT136" s="229" t="s">
        <v>137</v>
      </c>
      <c r="AU136" s="229" t="s">
        <v>88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142</v>
      </c>
      <c r="BM136" s="229" t="s">
        <v>162</v>
      </c>
    </row>
    <row r="137" s="2" customFormat="1">
      <c r="A137" s="38"/>
      <c r="B137" s="39"/>
      <c r="C137" s="40"/>
      <c r="D137" s="231" t="s">
        <v>144</v>
      </c>
      <c r="E137" s="40"/>
      <c r="F137" s="232" t="s">
        <v>161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88</v>
      </c>
    </row>
    <row r="138" s="2" customFormat="1">
      <c r="A138" s="38"/>
      <c r="B138" s="39"/>
      <c r="C138" s="40"/>
      <c r="D138" s="231" t="s">
        <v>145</v>
      </c>
      <c r="E138" s="40"/>
      <c r="F138" s="236" t="s">
        <v>163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88</v>
      </c>
    </row>
    <row r="139" s="2" customFormat="1" ht="16.5" customHeight="1">
      <c r="A139" s="38"/>
      <c r="B139" s="39"/>
      <c r="C139" s="218" t="s">
        <v>164</v>
      </c>
      <c r="D139" s="218" t="s">
        <v>137</v>
      </c>
      <c r="E139" s="219" t="s">
        <v>165</v>
      </c>
      <c r="F139" s="220" t="s">
        <v>166</v>
      </c>
      <c r="G139" s="221" t="s">
        <v>140</v>
      </c>
      <c r="H139" s="222">
        <v>1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142</v>
      </c>
      <c r="AT139" s="229" t="s">
        <v>137</v>
      </c>
      <c r="AU139" s="229" t="s">
        <v>88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142</v>
      </c>
      <c r="BM139" s="229" t="s">
        <v>167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166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88</v>
      </c>
    </row>
    <row r="141" s="2" customFormat="1">
      <c r="A141" s="38"/>
      <c r="B141" s="39"/>
      <c r="C141" s="40"/>
      <c r="D141" s="231" t="s">
        <v>145</v>
      </c>
      <c r="E141" s="40"/>
      <c r="F141" s="236" t="s">
        <v>168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88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169</v>
      </c>
      <c r="F142" s="216" t="s">
        <v>170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SUM(P143:P151)</f>
        <v>0</v>
      </c>
      <c r="Q142" s="210"/>
      <c r="R142" s="211">
        <f>SUM(R143:R151)</f>
        <v>0</v>
      </c>
      <c r="S142" s="210"/>
      <c r="T142" s="212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133</v>
      </c>
      <c r="AT142" s="214" t="s">
        <v>77</v>
      </c>
      <c r="AU142" s="214" t="s">
        <v>86</v>
      </c>
      <c r="AY142" s="213" t="s">
        <v>134</v>
      </c>
      <c r="BK142" s="215">
        <f>SUM(BK143:BK151)</f>
        <v>0</v>
      </c>
    </row>
    <row r="143" s="2" customFormat="1" ht="16.5" customHeight="1">
      <c r="A143" s="38"/>
      <c r="B143" s="39"/>
      <c r="C143" s="218" t="s">
        <v>171</v>
      </c>
      <c r="D143" s="218" t="s">
        <v>137</v>
      </c>
      <c r="E143" s="219" t="s">
        <v>172</v>
      </c>
      <c r="F143" s="220" t="s">
        <v>173</v>
      </c>
      <c r="G143" s="221" t="s">
        <v>140</v>
      </c>
      <c r="H143" s="222">
        <v>1</v>
      </c>
      <c r="I143" s="223"/>
      <c r="J143" s="224">
        <f>ROUND(I143*H143,2)</f>
        <v>0</v>
      </c>
      <c r="K143" s="220" t="s">
        <v>141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142</v>
      </c>
      <c r="AT143" s="229" t="s">
        <v>137</v>
      </c>
      <c r="AU143" s="229" t="s">
        <v>88</v>
      </c>
      <c r="AY143" s="17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142</v>
      </c>
      <c r="BM143" s="229" t="s">
        <v>174</v>
      </c>
    </row>
    <row r="144" s="2" customFormat="1">
      <c r="A144" s="38"/>
      <c r="B144" s="39"/>
      <c r="C144" s="40"/>
      <c r="D144" s="231" t="s">
        <v>144</v>
      </c>
      <c r="E144" s="40"/>
      <c r="F144" s="232" t="s">
        <v>173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88</v>
      </c>
    </row>
    <row r="145" s="2" customFormat="1">
      <c r="A145" s="38"/>
      <c r="B145" s="39"/>
      <c r="C145" s="40"/>
      <c r="D145" s="231" t="s">
        <v>145</v>
      </c>
      <c r="E145" s="40"/>
      <c r="F145" s="236" t="s">
        <v>175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88</v>
      </c>
    </row>
    <row r="146" s="2" customFormat="1" ht="16.5" customHeight="1">
      <c r="A146" s="38"/>
      <c r="B146" s="39"/>
      <c r="C146" s="218" t="s">
        <v>176</v>
      </c>
      <c r="D146" s="218" t="s">
        <v>137</v>
      </c>
      <c r="E146" s="219" t="s">
        <v>177</v>
      </c>
      <c r="F146" s="220" t="s">
        <v>178</v>
      </c>
      <c r="G146" s="221" t="s">
        <v>140</v>
      </c>
      <c r="H146" s="222">
        <v>1</v>
      </c>
      <c r="I146" s="223"/>
      <c r="J146" s="224">
        <f>ROUND(I146*H146,2)</f>
        <v>0</v>
      </c>
      <c r="K146" s="220" t="s">
        <v>141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142</v>
      </c>
      <c r="AT146" s="229" t="s">
        <v>137</v>
      </c>
      <c r="AU146" s="229" t="s">
        <v>88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142</v>
      </c>
      <c r="BM146" s="229" t="s">
        <v>179</v>
      </c>
    </row>
    <row r="147" s="2" customFormat="1">
      <c r="A147" s="38"/>
      <c r="B147" s="39"/>
      <c r="C147" s="40"/>
      <c r="D147" s="231" t="s">
        <v>144</v>
      </c>
      <c r="E147" s="40"/>
      <c r="F147" s="232" t="s">
        <v>178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88</v>
      </c>
    </row>
    <row r="148" s="2" customFormat="1">
      <c r="A148" s="38"/>
      <c r="B148" s="39"/>
      <c r="C148" s="40"/>
      <c r="D148" s="231" t="s">
        <v>145</v>
      </c>
      <c r="E148" s="40"/>
      <c r="F148" s="236" t="s">
        <v>180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88</v>
      </c>
    </row>
    <row r="149" s="2" customFormat="1" ht="16.5" customHeight="1">
      <c r="A149" s="38"/>
      <c r="B149" s="39"/>
      <c r="C149" s="218" t="s">
        <v>181</v>
      </c>
      <c r="D149" s="218" t="s">
        <v>137</v>
      </c>
      <c r="E149" s="219" t="s">
        <v>182</v>
      </c>
      <c r="F149" s="220" t="s">
        <v>183</v>
      </c>
      <c r="G149" s="221" t="s">
        <v>140</v>
      </c>
      <c r="H149" s="222">
        <v>1</v>
      </c>
      <c r="I149" s="223"/>
      <c r="J149" s="224">
        <f>ROUND(I149*H149,2)</f>
        <v>0</v>
      </c>
      <c r="K149" s="220" t="s">
        <v>141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142</v>
      </c>
      <c r="AT149" s="229" t="s">
        <v>137</v>
      </c>
      <c r="AU149" s="229" t="s">
        <v>88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142</v>
      </c>
      <c r="BM149" s="229" t="s">
        <v>184</v>
      </c>
    </row>
    <row r="150" s="2" customFormat="1">
      <c r="A150" s="38"/>
      <c r="B150" s="39"/>
      <c r="C150" s="40"/>
      <c r="D150" s="231" t="s">
        <v>144</v>
      </c>
      <c r="E150" s="40"/>
      <c r="F150" s="232" t="s">
        <v>183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144</v>
      </c>
      <c r="AU150" s="17" t="s">
        <v>88</v>
      </c>
    </row>
    <row r="151" s="2" customFormat="1">
      <c r="A151" s="38"/>
      <c r="B151" s="39"/>
      <c r="C151" s="40"/>
      <c r="D151" s="231" t="s">
        <v>145</v>
      </c>
      <c r="E151" s="40"/>
      <c r="F151" s="236" t="s">
        <v>185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88</v>
      </c>
    </row>
    <row r="152" s="12" customFormat="1" ht="22.8" customHeight="1">
      <c r="A152" s="12"/>
      <c r="B152" s="202"/>
      <c r="C152" s="203"/>
      <c r="D152" s="204" t="s">
        <v>77</v>
      </c>
      <c r="E152" s="216" t="s">
        <v>186</v>
      </c>
      <c r="F152" s="216" t="s">
        <v>187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SUM(P153:P160)</f>
        <v>0</v>
      </c>
      <c r="Q152" s="210"/>
      <c r="R152" s="211">
        <f>SUM(R153:R160)</f>
        <v>0</v>
      </c>
      <c r="S152" s="210"/>
      <c r="T152" s="212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133</v>
      </c>
      <c r="AT152" s="214" t="s">
        <v>77</v>
      </c>
      <c r="AU152" s="214" t="s">
        <v>86</v>
      </c>
      <c r="AY152" s="213" t="s">
        <v>134</v>
      </c>
      <c r="BK152" s="215">
        <f>SUM(BK153:BK160)</f>
        <v>0</v>
      </c>
    </row>
    <row r="153" s="2" customFormat="1" ht="16.5" customHeight="1">
      <c r="A153" s="38"/>
      <c r="B153" s="39"/>
      <c r="C153" s="218" t="s">
        <v>188</v>
      </c>
      <c r="D153" s="218" t="s">
        <v>137</v>
      </c>
      <c r="E153" s="219" t="s">
        <v>189</v>
      </c>
      <c r="F153" s="220" t="s">
        <v>190</v>
      </c>
      <c r="G153" s="221" t="s">
        <v>140</v>
      </c>
      <c r="H153" s="222">
        <v>1</v>
      </c>
      <c r="I153" s="223"/>
      <c r="J153" s="224">
        <f>ROUND(I153*H153,2)</f>
        <v>0</v>
      </c>
      <c r="K153" s="220" t="s">
        <v>141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142</v>
      </c>
      <c r="AT153" s="229" t="s">
        <v>137</v>
      </c>
      <c r="AU153" s="229" t="s">
        <v>88</v>
      </c>
      <c r="AY153" s="17" t="s">
        <v>134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142</v>
      </c>
      <c r="BM153" s="229" t="s">
        <v>191</v>
      </c>
    </row>
    <row r="154" s="2" customFormat="1">
      <c r="A154" s="38"/>
      <c r="B154" s="39"/>
      <c r="C154" s="40"/>
      <c r="D154" s="231" t="s">
        <v>144</v>
      </c>
      <c r="E154" s="40"/>
      <c r="F154" s="232" t="s">
        <v>190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88</v>
      </c>
    </row>
    <row r="155" s="2" customFormat="1">
      <c r="A155" s="38"/>
      <c r="B155" s="39"/>
      <c r="C155" s="40"/>
      <c r="D155" s="231" t="s">
        <v>145</v>
      </c>
      <c r="E155" s="40"/>
      <c r="F155" s="236" t="s">
        <v>192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88</v>
      </c>
    </row>
    <row r="156" s="2" customFormat="1" ht="16.5" customHeight="1">
      <c r="A156" s="38"/>
      <c r="B156" s="39"/>
      <c r="C156" s="218" t="s">
        <v>193</v>
      </c>
      <c r="D156" s="218" t="s">
        <v>137</v>
      </c>
      <c r="E156" s="219" t="s">
        <v>194</v>
      </c>
      <c r="F156" s="220" t="s">
        <v>195</v>
      </c>
      <c r="G156" s="221" t="s">
        <v>140</v>
      </c>
      <c r="H156" s="222">
        <v>1</v>
      </c>
      <c r="I156" s="223"/>
      <c r="J156" s="224">
        <f>ROUND(I156*H156,2)</f>
        <v>0</v>
      </c>
      <c r="K156" s="220" t="s">
        <v>141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142</v>
      </c>
      <c r="AT156" s="229" t="s">
        <v>137</v>
      </c>
      <c r="AU156" s="229" t="s">
        <v>88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142</v>
      </c>
      <c r="BM156" s="229" t="s">
        <v>196</v>
      </c>
    </row>
    <row r="157" s="2" customFormat="1">
      <c r="A157" s="38"/>
      <c r="B157" s="39"/>
      <c r="C157" s="40"/>
      <c r="D157" s="231" t="s">
        <v>144</v>
      </c>
      <c r="E157" s="40"/>
      <c r="F157" s="232" t="s">
        <v>195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88</v>
      </c>
    </row>
    <row r="158" s="2" customFormat="1">
      <c r="A158" s="38"/>
      <c r="B158" s="39"/>
      <c r="C158" s="40"/>
      <c r="D158" s="231" t="s">
        <v>145</v>
      </c>
      <c r="E158" s="40"/>
      <c r="F158" s="236" t="s">
        <v>197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88</v>
      </c>
    </row>
    <row r="159" s="2" customFormat="1" ht="16.5" customHeight="1">
      <c r="A159" s="38"/>
      <c r="B159" s="39"/>
      <c r="C159" s="218" t="s">
        <v>8</v>
      </c>
      <c r="D159" s="218" t="s">
        <v>137</v>
      </c>
      <c r="E159" s="219" t="s">
        <v>198</v>
      </c>
      <c r="F159" s="220" t="s">
        <v>199</v>
      </c>
      <c r="G159" s="221" t="s">
        <v>140</v>
      </c>
      <c r="H159" s="222">
        <v>1</v>
      </c>
      <c r="I159" s="223"/>
      <c r="J159" s="224">
        <f>ROUND(I159*H159,2)</f>
        <v>0</v>
      </c>
      <c r="K159" s="220" t="s">
        <v>141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142</v>
      </c>
      <c r="AT159" s="229" t="s">
        <v>137</v>
      </c>
      <c r="AU159" s="229" t="s">
        <v>88</v>
      </c>
      <c r="AY159" s="17" t="s">
        <v>134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142</v>
      </c>
      <c r="BM159" s="229" t="s">
        <v>200</v>
      </c>
    </row>
    <row r="160" s="2" customFormat="1">
      <c r="A160" s="38"/>
      <c r="B160" s="39"/>
      <c r="C160" s="40"/>
      <c r="D160" s="231" t="s">
        <v>144</v>
      </c>
      <c r="E160" s="40"/>
      <c r="F160" s="232" t="s">
        <v>199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88</v>
      </c>
    </row>
    <row r="161" s="12" customFormat="1" ht="22.8" customHeight="1">
      <c r="A161" s="12"/>
      <c r="B161" s="202"/>
      <c r="C161" s="203"/>
      <c r="D161" s="204" t="s">
        <v>77</v>
      </c>
      <c r="E161" s="216" t="s">
        <v>201</v>
      </c>
      <c r="F161" s="216" t="s">
        <v>202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SUM(P162:P169)</f>
        <v>0</v>
      </c>
      <c r="Q161" s="210"/>
      <c r="R161" s="211">
        <f>SUM(R162:R169)</f>
        <v>0</v>
      </c>
      <c r="S161" s="210"/>
      <c r="T161" s="21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133</v>
      </c>
      <c r="AT161" s="214" t="s">
        <v>77</v>
      </c>
      <c r="AU161" s="214" t="s">
        <v>86</v>
      </c>
      <c r="AY161" s="213" t="s">
        <v>134</v>
      </c>
      <c r="BK161" s="215">
        <f>SUM(BK162:BK169)</f>
        <v>0</v>
      </c>
    </row>
    <row r="162" s="2" customFormat="1" ht="16.5" customHeight="1">
      <c r="A162" s="38"/>
      <c r="B162" s="39"/>
      <c r="C162" s="218" t="s">
        <v>203</v>
      </c>
      <c r="D162" s="218" t="s">
        <v>137</v>
      </c>
      <c r="E162" s="219" t="s">
        <v>204</v>
      </c>
      <c r="F162" s="220" t="s">
        <v>205</v>
      </c>
      <c r="G162" s="221" t="s">
        <v>140</v>
      </c>
      <c r="H162" s="222">
        <v>1</v>
      </c>
      <c r="I162" s="223"/>
      <c r="J162" s="224">
        <f>ROUND(I162*H162,2)</f>
        <v>0</v>
      </c>
      <c r="K162" s="220" t="s">
        <v>141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142</v>
      </c>
      <c r="AT162" s="229" t="s">
        <v>137</v>
      </c>
      <c r="AU162" s="229" t="s">
        <v>88</v>
      </c>
      <c r="AY162" s="17" t="s">
        <v>134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142</v>
      </c>
      <c r="BM162" s="229" t="s">
        <v>206</v>
      </c>
    </row>
    <row r="163" s="2" customFormat="1">
      <c r="A163" s="38"/>
      <c r="B163" s="39"/>
      <c r="C163" s="40"/>
      <c r="D163" s="231" t="s">
        <v>144</v>
      </c>
      <c r="E163" s="40"/>
      <c r="F163" s="232" t="s">
        <v>205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144</v>
      </c>
      <c r="AU163" s="17" t="s">
        <v>88</v>
      </c>
    </row>
    <row r="164" s="13" customFormat="1">
      <c r="A164" s="13"/>
      <c r="B164" s="237"/>
      <c r="C164" s="238"/>
      <c r="D164" s="231" t="s">
        <v>207</v>
      </c>
      <c r="E164" s="239" t="s">
        <v>1</v>
      </c>
      <c r="F164" s="240" t="s">
        <v>208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207</v>
      </c>
      <c r="AU164" s="247" t="s">
        <v>88</v>
      </c>
      <c r="AV164" s="13" t="s">
        <v>88</v>
      </c>
      <c r="AW164" s="13" t="s">
        <v>35</v>
      </c>
      <c r="AX164" s="13" t="s">
        <v>78</v>
      </c>
      <c r="AY164" s="247" t="s">
        <v>134</v>
      </c>
    </row>
    <row r="165" s="14" customFormat="1">
      <c r="A165" s="14"/>
      <c r="B165" s="248"/>
      <c r="C165" s="249"/>
      <c r="D165" s="231" t="s">
        <v>207</v>
      </c>
      <c r="E165" s="250" t="s">
        <v>1</v>
      </c>
      <c r="F165" s="251" t="s">
        <v>209</v>
      </c>
      <c r="G165" s="249"/>
      <c r="H165" s="252">
        <v>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207</v>
      </c>
      <c r="AU165" s="258" t="s">
        <v>88</v>
      </c>
      <c r="AV165" s="14" t="s">
        <v>155</v>
      </c>
      <c r="AW165" s="14" t="s">
        <v>4</v>
      </c>
      <c r="AX165" s="14" t="s">
        <v>86</v>
      </c>
      <c r="AY165" s="258" t="s">
        <v>134</v>
      </c>
    </row>
    <row r="166" s="2" customFormat="1" ht="16.5" customHeight="1">
      <c r="A166" s="38"/>
      <c r="B166" s="39"/>
      <c r="C166" s="218" t="s">
        <v>210</v>
      </c>
      <c r="D166" s="218" t="s">
        <v>137</v>
      </c>
      <c r="E166" s="219" t="s">
        <v>211</v>
      </c>
      <c r="F166" s="220" t="s">
        <v>205</v>
      </c>
      <c r="G166" s="221" t="s">
        <v>140</v>
      </c>
      <c r="H166" s="222">
        <v>1</v>
      </c>
      <c r="I166" s="223"/>
      <c r="J166" s="224">
        <f>ROUND(I166*H166,2)</f>
        <v>0</v>
      </c>
      <c r="K166" s="220" t="s">
        <v>141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142</v>
      </c>
      <c r="AT166" s="229" t="s">
        <v>137</v>
      </c>
      <c r="AU166" s="229" t="s">
        <v>88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142</v>
      </c>
      <c r="BM166" s="229" t="s">
        <v>212</v>
      </c>
    </row>
    <row r="167" s="2" customFormat="1">
      <c r="A167" s="38"/>
      <c r="B167" s="39"/>
      <c r="C167" s="40"/>
      <c r="D167" s="231" t="s">
        <v>144</v>
      </c>
      <c r="E167" s="40"/>
      <c r="F167" s="232" t="s">
        <v>205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88</v>
      </c>
    </row>
    <row r="168" s="13" customFormat="1">
      <c r="A168" s="13"/>
      <c r="B168" s="237"/>
      <c r="C168" s="238"/>
      <c r="D168" s="231" t="s">
        <v>207</v>
      </c>
      <c r="E168" s="239" t="s">
        <v>1</v>
      </c>
      <c r="F168" s="240" t="s">
        <v>213</v>
      </c>
      <c r="G168" s="238"/>
      <c r="H168" s="241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207</v>
      </c>
      <c r="AU168" s="247" t="s">
        <v>88</v>
      </c>
      <c r="AV168" s="13" t="s">
        <v>88</v>
      </c>
      <c r="AW168" s="13" t="s">
        <v>35</v>
      </c>
      <c r="AX168" s="13" t="s">
        <v>78</v>
      </c>
      <c r="AY168" s="247" t="s">
        <v>134</v>
      </c>
    </row>
    <row r="169" s="14" customFormat="1">
      <c r="A169" s="14"/>
      <c r="B169" s="248"/>
      <c r="C169" s="249"/>
      <c r="D169" s="231" t="s">
        <v>207</v>
      </c>
      <c r="E169" s="250" t="s">
        <v>1</v>
      </c>
      <c r="F169" s="251" t="s">
        <v>209</v>
      </c>
      <c r="G169" s="249"/>
      <c r="H169" s="252">
        <v>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207</v>
      </c>
      <c r="AU169" s="258" t="s">
        <v>88</v>
      </c>
      <c r="AV169" s="14" t="s">
        <v>155</v>
      </c>
      <c r="AW169" s="14" t="s">
        <v>4</v>
      </c>
      <c r="AX169" s="14" t="s">
        <v>86</v>
      </c>
      <c r="AY169" s="258" t="s">
        <v>134</v>
      </c>
    </row>
    <row r="170" s="12" customFormat="1" ht="22.8" customHeight="1">
      <c r="A170" s="12"/>
      <c r="B170" s="202"/>
      <c r="C170" s="203"/>
      <c r="D170" s="204" t="s">
        <v>77</v>
      </c>
      <c r="E170" s="216" t="s">
        <v>214</v>
      </c>
      <c r="F170" s="216" t="s">
        <v>215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SUM(P171:P173)</f>
        <v>0</v>
      </c>
      <c r="Q170" s="210"/>
      <c r="R170" s="211">
        <f>SUM(R171:R173)</f>
        <v>0</v>
      </c>
      <c r="S170" s="210"/>
      <c r="T170" s="21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133</v>
      </c>
      <c r="AT170" s="214" t="s">
        <v>77</v>
      </c>
      <c r="AU170" s="214" t="s">
        <v>86</v>
      </c>
      <c r="AY170" s="213" t="s">
        <v>134</v>
      </c>
      <c r="BK170" s="215">
        <f>SUM(BK171:BK173)</f>
        <v>0</v>
      </c>
    </row>
    <row r="171" s="2" customFormat="1" ht="24.15" customHeight="1">
      <c r="A171" s="38"/>
      <c r="B171" s="39"/>
      <c r="C171" s="218" t="s">
        <v>216</v>
      </c>
      <c r="D171" s="218" t="s">
        <v>137</v>
      </c>
      <c r="E171" s="219" t="s">
        <v>217</v>
      </c>
      <c r="F171" s="220" t="s">
        <v>218</v>
      </c>
      <c r="G171" s="221" t="s">
        <v>140</v>
      </c>
      <c r="H171" s="222">
        <v>1</v>
      </c>
      <c r="I171" s="223"/>
      <c r="J171" s="224">
        <f>ROUND(I171*H171,2)</f>
        <v>0</v>
      </c>
      <c r="K171" s="220" t="s">
        <v>141</v>
      </c>
      <c r="L171" s="44"/>
      <c r="M171" s="225" t="s">
        <v>1</v>
      </c>
      <c r="N171" s="226" t="s">
        <v>43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142</v>
      </c>
      <c r="AT171" s="229" t="s">
        <v>137</v>
      </c>
      <c r="AU171" s="229" t="s">
        <v>88</v>
      </c>
      <c r="AY171" s="17" t="s">
        <v>134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142</v>
      </c>
      <c r="BM171" s="229" t="s">
        <v>219</v>
      </c>
    </row>
    <row r="172" s="2" customFormat="1">
      <c r="A172" s="38"/>
      <c r="B172" s="39"/>
      <c r="C172" s="40"/>
      <c r="D172" s="231" t="s">
        <v>144</v>
      </c>
      <c r="E172" s="40"/>
      <c r="F172" s="232" t="s">
        <v>218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144</v>
      </c>
      <c r="AU172" s="17" t="s">
        <v>88</v>
      </c>
    </row>
    <row r="173" s="2" customFormat="1">
      <c r="A173" s="38"/>
      <c r="B173" s="39"/>
      <c r="C173" s="40"/>
      <c r="D173" s="231" t="s">
        <v>145</v>
      </c>
      <c r="E173" s="40"/>
      <c r="F173" s="236" t="s">
        <v>220</v>
      </c>
      <c r="G173" s="40"/>
      <c r="H173" s="40"/>
      <c r="I173" s="233"/>
      <c r="J173" s="40"/>
      <c r="K173" s="40"/>
      <c r="L173" s="44"/>
      <c r="M173" s="259"/>
      <c r="N173" s="260"/>
      <c r="O173" s="261"/>
      <c r="P173" s="261"/>
      <c r="Q173" s="261"/>
      <c r="R173" s="261"/>
      <c r="S173" s="261"/>
      <c r="T173" s="26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88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xXg2DSb95UHqCI/RIY5QZkR/scYZrpOfzBZDhSZ4liC2DT7pbr02pKh8ERnuSGkyKj6Yo7XmNd7Z2Emhwoeyzw==" hashValue="uT5T8n9se7neHHokphnS9/WmUVhOUxpdOfZfy7j064HpSn1kRgoMukERSGGKdl/In4cIzvE2C/ts7pOYWiRh5Q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  <c r="AZ2" s="263" t="s">
        <v>221</v>
      </c>
      <c r="BA2" s="263" t="s">
        <v>222</v>
      </c>
      <c r="BB2" s="263" t="s">
        <v>1</v>
      </c>
      <c r="BC2" s="263" t="s">
        <v>223</v>
      </c>
      <c r="BD2" s="263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  <c r="AZ3" s="263" t="s">
        <v>224</v>
      </c>
      <c r="BA3" s="263" t="s">
        <v>225</v>
      </c>
      <c r="BB3" s="263" t="s">
        <v>1</v>
      </c>
      <c r="BC3" s="263" t="s">
        <v>226</v>
      </c>
      <c r="BD3" s="263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U ZŠ HUSOVA, NÁMĚŠŤ NAD OSLAVOU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ROUND((SUM(BE125:BE364)),  2)</f>
        <v>0</v>
      </c>
      <c r="G33" s="38"/>
      <c r="H33" s="38"/>
      <c r="I33" s="155">
        <v>0.20999999999999999</v>
      </c>
      <c r="J33" s="154">
        <f>ROUND(((SUM(BE125:BE364))*I33),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ROUND((SUM(BF125:BF364)),  2)</f>
        <v>0</v>
      </c>
      <c r="G34" s="38"/>
      <c r="H34" s="38"/>
      <c r="I34" s="155">
        <v>0.12</v>
      </c>
      <c r="J34" s="154">
        <f>ROUND(((SUM(BF125:BF364))*I34),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ROUND((SUM(BG125:BG364)),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ROUND((SUM(BH125:BH364)),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ROUND((SUM(BI125:BI364)),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U ZŠ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101 - PARKOVIŠTĚ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Náměšť nad Oslavou</v>
      </c>
      <c r="G89" s="40"/>
      <c r="H89" s="40"/>
      <c r="I89" s="32" t="s">
        <v>22</v>
      </c>
      <c r="J89" s="79" t="str">
        <f>IF(J12="","",J12)</f>
        <v>24. 6. 2024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Náměšť nad Oslavou</v>
      </c>
      <c r="G91" s="40"/>
      <c r="H91" s="40"/>
      <c r="I91" s="32" t="s">
        <v>31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228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229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230</v>
      </c>
      <c r="E99" s="188"/>
      <c r="F99" s="188"/>
      <c r="G99" s="188"/>
      <c r="H99" s="188"/>
      <c r="I99" s="188"/>
      <c r="J99" s="189">
        <f>J196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231</v>
      </c>
      <c r="E100" s="188"/>
      <c r="F100" s="188"/>
      <c r="G100" s="188"/>
      <c r="H100" s="188"/>
      <c r="I100" s="188"/>
      <c r="J100" s="189">
        <f>J207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232</v>
      </c>
      <c r="E101" s="188"/>
      <c r="F101" s="188"/>
      <c r="G101" s="188"/>
      <c r="H101" s="188"/>
      <c r="I101" s="188"/>
      <c r="J101" s="189">
        <f>J211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233</v>
      </c>
      <c r="E102" s="188"/>
      <c r="F102" s="188"/>
      <c r="G102" s="188"/>
      <c r="H102" s="188"/>
      <c r="I102" s="188"/>
      <c r="J102" s="189">
        <f>J253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234</v>
      </c>
      <c r="E103" s="188"/>
      <c r="F103" s="188"/>
      <c r="G103" s="188"/>
      <c r="H103" s="188"/>
      <c r="I103" s="188"/>
      <c r="J103" s="189">
        <f>J294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235</v>
      </c>
      <c r="E104" s="188"/>
      <c r="F104" s="188"/>
      <c r="G104" s="188"/>
      <c r="H104" s="188"/>
      <c r="I104" s="188"/>
      <c r="J104" s="189">
        <f>J351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236</v>
      </c>
      <c r="E105" s="188"/>
      <c r="F105" s="188"/>
      <c r="G105" s="188"/>
      <c r="H105" s="188"/>
      <c r="I105" s="188"/>
      <c r="J105" s="189">
        <f>J362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PARKOVIŠTĚ U ZŠ HUSOVA, NÁMĚŠŤ NAD OSLAVOU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101 - PARKOVIŠTĚ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Náměšť nad Oslavou</v>
      </c>
      <c r="G119" s="40"/>
      <c r="H119" s="40"/>
      <c r="I119" s="32" t="s">
        <v>22</v>
      </c>
      <c r="J119" s="79" t="str">
        <f>IF(J12="","",J12)</f>
        <v>24. 6. 2024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Náměšť nad Oslavou</v>
      </c>
      <c r="G121" s="40"/>
      <c r="H121" s="40"/>
      <c r="I121" s="32" t="s">
        <v>31</v>
      </c>
      <c r="J121" s="36" t="str">
        <f>E21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36</v>
      </c>
      <c r="J122" s="36" t="str">
        <f>E24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119</v>
      </c>
      <c r="D124" s="194" t="s">
        <v>63</v>
      </c>
      <c r="E124" s="194" t="s">
        <v>59</v>
      </c>
      <c r="F124" s="194" t="s">
        <v>60</v>
      </c>
      <c r="G124" s="194" t="s">
        <v>120</v>
      </c>
      <c r="H124" s="194" t="s">
        <v>121</v>
      </c>
      <c r="I124" s="194" t="s">
        <v>122</v>
      </c>
      <c r="J124" s="194" t="s">
        <v>109</v>
      </c>
      <c r="K124" s="195" t="s">
        <v>123</v>
      </c>
      <c r="L124" s="196"/>
      <c r="M124" s="100" t="s">
        <v>1</v>
      </c>
      <c r="N124" s="101" t="s">
        <v>42</v>
      </c>
      <c r="O124" s="101" t="s">
        <v>124</v>
      </c>
      <c r="P124" s="101" t="s">
        <v>125</v>
      </c>
      <c r="Q124" s="101" t="s">
        <v>126</v>
      </c>
      <c r="R124" s="101" t="s">
        <v>127</v>
      </c>
      <c r="S124" s="101" t="s">
        <v>128</v>
      </c>
      <c r="T124" s="102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2813.1238791000001</v>
      </c>
      <c r="S125" s="104"/>
      <c r="T125" s="200">
        <f>T126</f>
        <v>562.25699999999995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111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237</v>
      </c>
      <c r="F126" s="205" t="s">
        <v>238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P127+P196+P207+P211+P253+P294+P351+P362</f>
        <v>0</v>
      </c>
      <c r="Q126" s="210"/>
      <c r="R126" s="211">
        <f>R127+R196+R207+R211+R253+R294+R351+R362</f>
        <v>2813.1238791000001</v>
      </c>
      <c r="S126" s="210"/>
      <c r="T126" s="212">
        <f>T127+T196+T207+T211+T253+T294+T351+T362</f>
        <v>562.25699999999995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77</v>
      </c>
      <c r="AU126" s="214" t="s">
        <v>78</v>
      </c>
      <c r="AY126" s="213" t="s">
        <v>134</v>
      </c>
      <c r="BK126" s="215">
        <f>BK127+BK196+BK207+BK211+BK253+BK294+BK351+BK362</f>
        <v>0</v>
      </c>
    </row>
    <row r="127" s="12" customFormat="1" ht="22.8" customHeight="1">
      <c r="A127" s="12"/>
      <c r="B127" s="202"/>
      <c r="C127" s="203"/>
      <c r="D127" s="204" t="s">
        <v>77</v>
      </c>
      <c r="E127" s="216" t="s">
        <v>86</v>
      </c>
      <c r="F127" s="216" t="s">
        <v>239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SUM(P128:P195)</f>
        <v>0</v>
      </c>
      <c r="Q127" s="210"/>
      <c r="R127" s="211">
        <f>SUM(R128:R195)</f>
        <v>711.27672000000007</v>
      </c>
      <c r="S127" s="210"/>
      <c r="T127" s="212">
        <f>SUM(T128:T195)</f>
        <v>554.13699999999994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86</v>
      </c>
      <c r="AT127" s="214" t="s">
        <v>77</v>
      </c>
      <c r="AU127" s="214" t="s">
        <v>86</v>
      </c>
      <c r="AY127" s="213" t="s">
        <v>134</v>
      </c>
      <c r="BK127" s="215">
        <f>SUM(BK128:BK195)</f>
        <v>0</v>
      </c>
    </row>
    <row r="128" s="2" customFormat="1" ht="21.75" customHeight="1">
      <c r="A128" s="38"/>
      <c r="B128" s="39"/>
      <c r="C128" s="218" t="s">
        <v>86</v>
      </c>
      <c r="D128" s="218" t="s">
        <v>137</v>
      </c>
      <c r="E128" s="219" t="s">
        <v>240</v>
      </c>
      <c r="F128" s="220" t="s">
        <v>241</v>
      </c>
      <c r="G128" s="221" t="s">
        <v>242</v>
      </c>
      <c r="H128" s="222">
        <v>6</v>
      </c>
      <c r="I128" s="223"/>
      <c r="J128" s="224">
        <f>ROUND(I128*H128,2)</f>
        <v>0</v>
      </c>
      <c r="K128" s="220" t="s">
        <v>141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155</v>
      </c>
      <c r="AT128" s="229" t="s">
        <v>137</v>
      </c>
      <c r="AU128" s="229" t="s">
        <v>88</v>
      </c>
      <c r="AY128" s="17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155</v>
      </c>
      <c r="BM128" s="229" t="s">
        <v>243</v>
      </c>
    </row>
    <row r="129" s="2" customFormat="1">
      <c r="A129" s="38"/>
      <c r="B129" s="39"/>
      <c r="C129" s="40"/>
      <c r="D129" s="231" t="s">
        <v>144</v>
      </c>
      <c r="E129" s="40"/>
      <c r="F129" s="232" t="s">
        <v>244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144</v>
      </c>
      <c r="AU129" s="17" t="s">
        <v>88</v>
      </c>
    </row>
    <row r="130" s="2" customFormat="1" ht="24.15" customHeight="1">
      <c r="A130" s="38"/>
      <c r="B130" s="39"/>
      <c r="C130" s="218" t="s">
        <v>88</v>
      </c>
      <c r="D130" s="218" t="s">
        <v>137</v>
      </c>
      <c r="E130" s="219" t="s">
        <v>245</v>
      </c>
      <c r="F130" s="220" t="s">
        <v>246</v>
      </c>
      <c r="G130" s="221" t="s">
        <v>247</v>
      </c>
      <c r="H130" s="222">
        <v>22</v>
      </c>
      <c r="I130" s="223"/>
      <c r="J130" s="224">
        <f>ROUND(I130*H130,2)</f>
        <v>0</v>
      </c>
      <c r="K130" s="220" t="s">
        <v>141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0.28100000000000003</v>
      </c>
      <c r="T130" s="228">
        <f>S130*H130</f>
        <v>6.1820000000000004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155</v>
      </c>
      <c r="AT130" s="229" t="s">
        <v>137</v>
      </c>
      <c r="AU130" s="229" t="s">
        <v>88</v>
      </c>
      <c r="AY130" s="17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155</v>
      </c>
      <c r="BM130" s="229" t="s">
        <v>248</v>
      </c>
    </row>
    <row r="131" s="2" customFormat="1">
      <c r="A131" s="38"/>
      <c r="B131" s="39"/>
      <c r="C131" s="40"/>
      <c r="D131" s="231" t="s">
        <v>144</v>
      </c>
      <c r="E131" s="40"/>
      <c r="F131" s="232" t="s">
        <v>249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88</v>
      </c>
    </row>
    <row r="132" s="13" customFormat="1">
      <c r="A132" s="13"/>
      <c r="B132" s="237"/>
      <c r="C132" s="238"/>
      <c r="D132" s="231" t="s">
        <v>207</v>
      </c>
      <c r="E132" s="239" t="s">
        <v>1</v>
      </c>
      <c r="F132" s="240" t="s">
        <v>250</v>
      </c>
      <c r="G132" s="238"/>
      <c r="H132" s="241">
        <v>22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207</v>
      </c>
      <c r="AU132" s="247" t="s">
        <v>88</v>
      </c>
      <c r="AV132" s="13" t="s">
        <v>88</v>
      </c>
      <c r="AW132" s="13" t="s">
        <v>35</v>
      </c>
      <c r="AX132" s="13" t="s">
        <v>86</v>
      </c>
      <c r="AY132" s="247" t="s">
        <v>134</v>
      </c>
    </row>
    <row r="133" s="2" customFormat="1" ht="24.15" customHeight="1">
      <c r="A133" s="38"/>
      <c r="B133" s="39"/>
      <c r="C133" s="218" t="s">
        <v>150</v>
      </c>
      <c r="D133" s="218" t="s">
        <v>137</v>
      </c>
      <c r="E133" s="219" t="s">
        <v>251</v>
      </c>
      <c r="F133" s="220" t="s">
        <v>252</v>
      </c>
      <c r="G133" s="221" t="s">
        <v>247</v>
      </c>
      <c r="H133" s="222">
        <v>133</v>
      </c>
      <c r="I133" s="223"/>
      <c r="J133" s="224">
        <f>ROUND(I133*H133,2)</f>
        <v>0</v>
      </c>
      <c r="K133" s="220" t="s">
        <v>141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0.26000000000000001</v>
      </c>
      <c r="T133" s="228">
        <f>S133*H133</f>
        <v>34.579999999999998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155</v>
      </c>
      <c r="AT133" s="229" t="s">
        <v>137</v>
      </c>
      <c r="AU133" s="229" t="s">
        <v>88</v>
      </c>
      <c r="AY133" s="17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155</v>
      </c>
      <c r="BM133" s="229" t="s">
        <v>253</v>
      </c>
    </row>
    <row r="134" s="2" customFormat="1">
      <c r="A134" s="38"/>
      <c r="B134" s="39"/>
      <c r="C134" s="40"/>
      <c r="D134" s="231" t="s">
        <v>144</v>
      </c>
      <c r="E134" s="40"/>
      <c r="F134" s="232" t="s">
        <v>254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88</v>
      </c>
    </row>
    <row r="135" s="13" customFormat="1">
      <c r="A135" s="13"/>
      <c r="B135" s="237"/>
      <c r="C135" s="238"/>
      <c r="D135" s="231" t="s">
        <v>207</v>
      </c>
      <c r="E135" s="239" t="s">
        <v>1</v>
      </c>
      <c r="F135" s="240" t="s">
        <v>255</v>
      </c>
      <c r="G135" s="238"/>
      <c r="H135" s="241">
        <v>133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207</v>
      </c>
      <c r="AU135" s="247" t="s">
        <v>88</v>
      </c>
      <c r="AV135" s="13" t="s">
        <v>88</v>
      </c>
      <c r="AW135" s="13" t="s">
        <v>35</v>
      </c>
      <c r="AX135" s="13" t="s">
        <v>86</v>
      </c>
      <c r="AY135" s="247" t="s">
        <v>134</v>
      </c>
    </row>
    <row r="136" s="2" customFormat="1" ht="24.15" customHeight="1">
      <c r="A136" s="38"/>
      <c r="B136" s="39"/>
      <c r="C136" s="218" t="s">
        <v>155</v>
      </c>
      <c r="D136" s="218" t="s">
        <v>137</v>
      </c>
      <c r="E136" s="219" t="s">
        <v>256</v>
      </c>
      <c r="F136" s="220" t="s">
        <v>257</v>
      </c>
      <c r="G136" s="221" t="s">
        <v>247</v>
      </c>
      <c r="H136" s="222">
        <v>1096</v>
      </c>
      <c r="I136" s="223"/>
      <c r="J136" s="224">
        <f>ROUND(I136*H136,2)</f>
        <v>0</v>
      </c>
      <c r="K136" s="220" t="s">
        <v>141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0.28999999999999998</v>
      </c>
      <c r="T136" s="228">
        <f>S136*H136</f>
        <v>317.83999999999997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155</v>
      </c>
      <c r="AT136" s="229" t="s">
        <v>137</v>
      </c>
      <c r="AU136" s="229" t="s">
        <v>88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155</v>
      </c>
      <c r="BM136" s="229" t="s">
        <v>258</v>
      </c>
    </row>
    <row r="137" s="2" customFormat="1">
      <c r="A137" s="38"/>
      <c r="B137" s="39"/>
      <c r="C137" s="40"/>
      <c r="D137" s="231" t="s">
        <v>144</v>
      </c>
      <c r="E137" s="40"/>
      <c r="F137" s="232" t="s">
        <v>259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88</v>
      </c>
    </row>
    <row r="138" s="13" customFormat="1">
      <c r="A138" s="13"/>
      <c r="B138" s="237"/>
      <c r="C138" s="238"/>
      <c r="D138" s="231" t="s">
        <v>207</v>
      </c>
      <c r="E138" s="239" t="s">
        <v>1</v>
      </c>
      <c r="F138" s="240" t="s">
        <v>260</v>
      </c>
      <c r="G138" s="238"/>
      <c r="H138" s="241">
        <v>1096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207</v>
      </c>
      <c r="AU138" s="247" t="s">
        <v>88</v>
      </c>
      <c r="AV138" s="13" t="s">
        <v>88</v>
      </c>
      <c r="AW138" s="13" t="s">
        <v>35</v>
      </c>
      <c r="AX138" s="13" t="s">
        <v>86</v>
      </c>
      <c r="AY138" s="247" t="s">
        <v>134</v>
      </c>
    </row>
    <row r="139" s="2" customFormat="1" ht="33" customHeight="1">
      <c r="A139" s="38"/>
      <c r="B139" s="39"/>
      <c r="C139" s="218" t="s">
        <v>133</v>
      </c>
      <c r="D139" s="218" t="s">
        <v>137</v>
      </c>
      <c r="E139" s="219" t="s">
        <v>261</v>
      </c>
      <c r="F139" s="220" t="s">
        <v>262</v>
      </c>
      <c r="G139" s="221" t="s">
        <v>247</v>
      </c>
      <c r="H139" s="222">
        <v>1096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6.9999999999999994E-05</v>
      </c>
      <c r="R139" s="227">
        <f>Q139*H139</f>
        <v>0.076719999999999997</v>
      </c>
      <c r="S139" s="227">
        <v>0.11500000000000001</v>
      </c>
      <c r="T139" s="228">
        <f>S139*H139</f>
        <v>126.04000000000001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155</v>
      </c>
      <c r="AT139" s="229" t="s">
        <v>137</v>
      </c>
      <c r="AU139" s="229" t="s">
        <v>88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155</v>
      </c>
      <c r="BM139" s="229" t="s">
        <v>263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264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88</v>
      </c>
    </row>
    <row r="141" s="13" customFormat="1">
      <c r="A141" s="13"/>
      <c r="B141" s="237"/>
      <c r="C141" s="238"/>
      <c r="D141" s="231" t="s">
        <v>207</v>
      </c>
      <c r="E141" s="239" t="s">
        <v>1</v>
      </c>
      <c r="F141" s="240" t="s">
        <v>265</v>
      </c>
      <c r="G141" s="238"/>
      <c r="H141" s="241">
        <v>1096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207</v>
      </c>
      <c r="AU141" s="247" t="s">
        <v>88</v>
      </c>
      <c r="AV141" s="13" t="s">
        <v>88</v>
      </c>
      <c r="AW141" s="13" t="s">
        <v>35</v>
      </c>
      <c r="AX141" s="13" t="s">
        <v>86</v>
      </c>
      <c r="AY141" s="247" t="s">
        <v>134</v>
      </c>
    </row>
    <row r="142" s="2" customFormat="1" ht="16.5" customHeight="1">
      <c r="A142" s="38"/>
      <c r="B142" s="39"/>
      <c r="C142" s="218" t="s">
        <v>164</v>
      </c>
      <c r="D142" s="218" t="s">
        <v>137</v>
      </c>
      <c r="E142" s="219" t="s">
        <v>266</v>
      </c>
      <c r="F142" s="220" t="s">
        <v>267</v>
      </c>
      <c r="G142" s="221" t="s">
        <v>268</v>
      </c>
      <c r="H142" s="222">
        <v>339</v>
      </c>
      <c r="I142" s="223"/>
      <c r="J142" s="224">
        <f>ROUND(I142*H142,2)</f>
        <v>0</v>
      </c>
      <c r="K142" s="220" t="s">
        <v>141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0.20499999999999999</v>
      </c>
      <c r="T142" s="228">
        <f>S142*H142</f>
        <v>69.49499999999999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155</v>
      </c>
      <c r="AT142" s="229" t="s">
        <v>137</v>
      </c>
      <c r="AU142" s="229" t="s">
        <v>88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155</v>
      </c>
      <c r="BM142" s="229" t="s">
        <v>269</v>
      </c>
    </row>
    <row r="143" s="2" customFormat="1">
      <c r="A143" s="38"/>
      <c r="B143" s="39"/>
      <c r="C143" s="40"/>
      <c r="D143" s="231" t="s">
        <v>144</v>
      </c>
      <c r="E143" s="40"/>
      <c r="F143" s="232" t="s">
        <v>270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88</v>
      </c>
    </row>
    <row r="144" s="13" customFormat="1">
      <c r="A144" s="13"/>
      <c r="B144" s="237"/>
      <c r="C144" s="238"/>
      <c r="D144" s="231" t="s">
        <v>207</v>
      </c>
      <c r="E144" s="239" t="s">
        <v>1</v>
      </c>
      <c r="F144" s="240" t="s">
        <v>271</v>
      </c>
      <c r="G144" s="238"/>
      <c r="H144" s="241">
        <v>255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207</v>
      </c>
      <c r="AU144" s="247" t="s">
        <v>88</v>
      </c>
      <c r="AV144" s="13" t="s">
        <v>88</v>
      </c>
      <c r="AW144" s="13" t="s">
        <v>35</v>
      </c>
      <c r="AX144" s="13" t="s">
        <v>78</v>
      </c>
      <c r="AY144" s="247" t="s">
        <v>134</v>
      </c>
    </row>
    <row r="145" s="13" customFormat="1">
      <c r="A145" s="13"/>
      <c r="B145" s="237"/>
      <c r="C145" s="238"/>
      <c r="D145" s="231" t="s">
        <v>207</v>
      </c>
      <c r="E145" s="239" t="s">
        <v>1</v>
      </c>
      <c r="F145" s="240" t="s">
        <v>272</v>
      </c>
      <c r="G145" s="238"/>
      <c r="H145" s="241">
        <v>84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207</v>
      </c>
      <c r="AU145" s="247" t="s">
        <v>88</v>
      </c>
      <c r="AV145" s="13" t="s">
        <v>88</v>
      </c>
      <c r="AW145" s="13" t="s">
        <v>35</v>
      </c>
      <c r="AX145" s="13" t="s">
        <v>78</v>
      </c>
      <c r="AY145" s="247" t="s">
        <v>134</v>
      </c>
    </row>
    <row r="146" s="14" customFormat="1">
      <c r="A146" s="14"/>
      <c r="B146" s="248"/>
      <c r="C146" s="249"/>
      <c r="D146" s="231" t="s">
        <v>207</v>
      </c>
      <c r="E146" s="250" t="s">
        <v>1</v>
      </c>
      <c r="F146" s="251" t="s">
        <v>209</v>
      </c>
      <c r="G146" s="249"/>
      <c r="H146" s="252">
        <v>339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207</v>
      </c>
      <c r="AU146" s="258" t="s">
        <v>88</v>
      </c>
      <c r="AV146" s="14" t="s">
        <v>155</v>
      </c>
      <c r="AW146" s="14" t="s">
        <v>35</v>
      </c>
      <c r="AX146" s="14" t="s">
        <v>86</v>
      </c>
      <c r="AY146" s="258" t="s">
        <v>134</v>
      </c>
    </row>
    <row r="147" s="2" customFormat="1" ht="24.15" customHeight="1">
      <c r="A147" s="38"/>
      <c r="B147" s="39"/>
      <c r="C147" s="218" t="s">
        <v>171</v>
      </c>
      <c r="D147" s="218" t="s">
        <v>137</v>
      </c>
      <c r="E147" s="219" t="s">
        <v>273</v>
      </c>
      <c r="F147" s="220" t="s">
        <v>274</v>
      </c>
      <c r="G147" s="221" t="s">
        <v>247</v>
      </c>
      <c r="H147" s="222">
        <v>589</v>
      </c>
      <c r="I147" s="223"/>
      <c r="J147" s="224">
        <f>ROUND(I147*H147,2)</f>
        <v>0</v>
      </c>
      <c r="K147" s="220" t="s">
        <v>141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155</v>
      </c>
      <c r="AT147" s="229" t="s">
        <v>137</v>
      </c>
      <c r="AU147" s="229" t="s">
        <v>88</v>
      </c>
      <c r="AY147" s="17" t="s">
        <v>134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155</v>
      </c>
      <c r="BM147" s="229" t="s">
        <v>275</v>
      </c>
    </row>
    <row r="148" s="2" customFormat="1">
      <c r="A148" s="38"/>
      <c r="B148" s="39"/>
      <c r="C148" s="40"/>
      <c r="D148" s="231" t="s">
        <v>144</v>
      </c>
      <c r="E148" s="40"/>
      <c r="F148" s="232" t="s">
        <v>276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88</v>
      </c>
    </row>
    <row r="149" s="13" customFormat="1">
      <c r="A149" s="13"/>
      <c r="B149" s="237"/>
      <c r="C149" s="238"/>
      <c r="D149" s="231" t="s">
        <v>207</v>
      </c>
      <c r="E149" s="239" t="s">
        <v>1</v>
      </c>
      <c r="F149" s="240" t="s">
        <v>277</v>
      </c>
      <c r="G149" s="238"/>
      <c r="H149" s="241">
        <v>589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207</v>
      </c>
      <c r="AU149" s="247" t="s">
        <v>88</v>
      </c>
      <c r="AV149" s="13" t="s">
        <v>88</v>
      </c>
      <c r="AW149" s="13" t="s">
        <v>35</v>
      </c>
      <c r="AX149" s="13" t="s">
        <v>86</v>
      </c>
      <c r="AY149" s="247" t="s">
        <v>134</v>
      </c>
    </row>
    <row r="150" s="2" customFormat="1" ht="37.8" customHeight="1">
      <c r="A150" s="38"/>
      <c r="B150" s="39"/>
      <c r="C150" s="218" t="s">
        <v>176</v>
      </c>
      <c r="D150" s="218" t="s">
        <v>137</v>
      </c>
      <c r="E150" s="219" t="s">
        <v>278</v>
      </c>
      <c r="F150" s="220" t="s">
        <v>279</v>
      </c>
      <c r="G150" s="221" t="s">
        <v>280</v>
      </c>
      <c r="H150" s="222">
        <v>325.39999999999998</v>
      </c>
      <c r="I150" s="223"/>
      <c r="J150" s="224">
        <f>ROUND(I150*H150,2)</f>
        <v>0</v>
      </c>
      <c r="K150" s="220" t="s">
        <v>141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155</v>
      </c>
      <c r="AT150" s="229" t="s">
        <v>137</v>
      </c>
      <c r="AU150" s="229" t="s">
        <v>88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155</v>
      </c>
      <c r="BM150" s="229" t="s">
        <v>281</v>
      </c>
    </row>
    <row r="151" s="2" customFormat="1">
      <c r="A151" s="38"/>
      <c r="B151" s="39"/>
      <c r="C151" s="40"/>
      <c r="D151" s="231" t="s">
        <v>144</v>
      </c>
      <c r="E151" s="40"/>
      <c r="F151" s="232" t="s">
        <v>282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88</v>
      </c>
    </row>
    <row r="152" s="13" customFormat="1">
      <c r="A152" s="13"/>
      <c r="B152" s="237"/>
      <c r="C152" s="238"/>
      <c r="D152" s="231" t="s">
        <v>207</v>
      </c>
      <c r="E152" s="239" t="s">
        <v>1</v>
      </c>
      <c r="F152" s="240" t="s">
        <v>283</v>
      </c>
      <c r="G152" s="238"/>
      <c r="H152" s="241">
        <v>325.39999999999998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207</v>
      </c>
      <c r="AU152" s="247" t="s">
        <v>88</v>
      </c>
      <c r="AV152" s="13" t="s">
        <v>88</v>
      </c>
      <c r="AW152" s="13" t="s">
        <v>35</v>
      </c>
      <c r="AX152" s="13" t="s">
        <v>86</v>
      </c>
      <c r="AY152" s="247" t="s">
        <v>134</v>
      </c>
    </row>
    <row r="153" s="2" customFormat="1" ht="37.8" customHeight="1">
      <c r="A153" s="38"/>
      <c r="B153" s="39"/>
      <c r="C153" s="218" t="s">
        <v>181</v>
      </c>
      <c r="D153" s="218" t="s">
        <v>137</v>
      </c>
      <c r="E153" s="219" t="s">
        <v>284</v>
      </c>
      <c r="F153" s="220" t="s">
        <v>285</v>
      </c>
      <c r="G153" s="221" t="s">
        <v>280</v>
      </c>
      <c r="H153" s="222">
        <v>276.77999999999997</v>
      </c>
      <c r="I153" s="223"/>
      <c r="J153" s="224">
        <f>ROUND(I153*H153,2)</f>
        <v>0</v>
      </c>
      <c r="K153" s="220" t="s">
        <v>141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155</v>
      </c>
      <c r="AT153" s="229" t="s">
        <v>137</v>
      </c>
      <c r="AU153" s="229" t="s">
        <v>88</v>
      </c>
      <c r="AY153" s="17" t="s">
        <v>134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155</v>
      </c>
      <c r="BM153" s="229" t="s">
        <v>286</v>
      </c>
    </row>
    <row r="154" s="2" customFormat="1">
      <c r="A154" s="38"/>
      <c r="B154" s="39"/>
      <c r="C154" s="40"/>
      <c r="D154" s="231" t="s">
        <v>144</v>
      </c>
      <c r="E154" s="40"/>
      <c r="F154" s="232" t="s">
        <v>287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88</v>
      </c>
    </row>
    <row r="155" s="13" customFormat="1">
      <c r="A155" s="13"/>
      <c r="B155" s="237"/>
      <c r="C155" s="238"/>
      <c r="D155" s="231" t="s">
        <v>207</v>
      </c>
      <c r="E155" s="239" t="s">
        <v>1</v>
      </c>
      <c r="F155" s="240" t="s">
        <v>288</v>
      </c>
      <c r="G155" s="238"/>
      <c r="H155" s="241">
        <v>131.52000000000001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207</v>
      </c>
      <c r="AU155" s="247" t="s">
        <v>88</v>
      </c>
      <c r="AV155" s="13" t="s">
        <v>88</v>
      </c>
      <c r="AW155" s="13" t="s">
        <v>35</v>
      </c>
      <c r="AX155" s="13" t="s">
        <v>78</v>
      </c>
      <c r="AY155" s="247" t="s">
        <v>134</v>
      </c>
    </row>
    <row r="156" s="13" customFormat="1">
      <c r="A156" s="13"/>
      <c r="B156" s="237"/>
      <c r="C156" s="238"/>
      <c r="D156" s="231" t="s">
        <v>207</v>
      </c>
      <c r="E156" s="239" t="s">
        <v>1</v>
      </c>
      <c r="F156" s="240" t="s">
        <v>289</v>
      </c>
      <c r="G156" s="238"/>
      <c r="H156" s="241">
        <v>145.25999999999999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207</v>
      </c>
      <c r="AU156" s="247" t="s">
        <v>88</v>
      </c>
      <c r="AV156" s="13" t="s">
        <v>88</v>
      </c>
      <c r="AW156" s="13" t="s">
        <v>35</v>
      </c>
      <c r="AX156" s="13" t="s">
        <v>78</v>
      </c>
      <c r="AY156" s="247" t="s">
        <v>134</v>
      </c>
    </row>
    <row r="157" s="14" customFormat="1">
      <c r="A157" s="14"/>
      <c r="B157" s="248"/>
      <c r="C157" s="249"/>
      <c r="D157" s="231" t="s">
        <v>207</v>
      </c>
      <c r="E157" s="250" t="s">
        <v>1</v>
      </c>
      <c r="F157" s="251" t="s">
        <v>209</v>
      </c>
      <c r="G157" s="249"/>
      <c r="H157" s="252">
        <v>276.77999999999997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207</v>
      </c>
      <c r="AU157" s="258" t="s">
        <v>88</v>
      </c>
      <c r="AV157" s="14" t="s">
        <v>155</v>
      </c>
      <c r="AW157" s="14" t="s">
        <v>35</v>
      </c>
      <c r="AX157" s="14" t="s">
        <v>86</v>
      </c>
      <c r="AY157" s="258" t="s">
        <v>134</v>
      </c>
    </row>
    <row r="158" s="2" customFormat="1" ht="33" customHeight="1">
      <c r="A158" s="38"/>
      <c r="B158" s="39"/>
      <c r="C158" s="218" t="s">
        <v>188</v>
      </c>
      <c r="D158" s="218" t="s">
        <v>137</v>
      </c>
      <c r="E158" s="219" t="s">
        <v>290</v>
      </c>
      <c r="F158" s="220" t="s">
        <v>291</v>
      </c>
      <c r="G158" s="221" t="s">
        <v>280</v>
      </c>
      <c r="H158" s="222">
        <v>140.16</v>
      </c>
      <c r="I158" s="223"/>
      <c r="J158" s="224">
        <f>ROUND(I158*H158,2)</f>
        <v>0</v>
      </c>
      <c r="K158" s="220" t="s">
        <v>141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155</v>
      </c>
      <c r="AT158" s="229" t="s">
        <v>137</v>
      </c>
      <c r="AU158" s="229" t="s">
        <v>88</v>
      </c>
      <c r="AY158" s="17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86</v>
      </c>
      <c r="BK158" s="230">
        <f>ROUND(I158*H158,2)</f>
        <v>0</v>
      </c>
      <c r="BL158" s="17" t="s">
        <v>155</v>
      </c>
      <c r="BM158" s="229" t="s">
        <v>292</v>
      </c>
    </row>
    <row r="159" s="2" customFormat="1">
      <c r="A159" s="38"/>
      <c r="B159" s="39"/>
      <c r="C159" s="40"/>
      <c r="D159" s="231" t="s">
        <v>144</v>
      </c>
      <c r="E159" s="40"/>
      <c r="F159" s="232" t="s">
        <v>293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144</v>
      </c>
      <c r="AU159" s="17" t="s">
        <v>88</v>
      </c>
    </row>
    <row r="160" s="13" customFormat="1">
      <c r="A160" s="13"/>
      <c r="B160" s="237"/>
      <c r="C160" s="238"/>
      <c r="D160" s="231" t="s">
        <v>207</v>
      </c>
      <c r="E160" s="239" t="s">
        <v>1</v>
      </c>
      <c r="F160" s="240" t="s">
        <v>294</v>
      </c>
      <c r="G160" s="238"/>
      <c r="H160" s="241">
        <v>44.960000000000001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207</v>
      </c>
      <c r="AU160" s="247" t="s">
        <v>88</v>
      </c>
      <c r="AV160" s="13" t="s">
        <v>88</v>
      </c>
      <c r="AW160" s="13" t="s">
        <v>35</v>
      </c>
      <c r="AX160" s="13" t="s">
        <v>78</v>
      </c>
      <c r="AY160" s="247" t="s">
        <v>134</v>
      </c>
    </row>
    <row r="161" s="13" customFormat="1">
      <c r="A161" s="13"/>
      <c r="B161" s="237"/>
      <c r="C161" s="238"/>
      <c r="D161" s="231" t="s">
        <v>207</v>
      </c>
      <c r="E161" s="239" t="s">
        <v>1</v>
      </c>
      <c r="F161" s="240" t="s">
        <v>295</v>
      </c>
      <c r="G161" s="238"/>
      <c r="H161" s="241">
        <v>95.200000000000003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207</v>
      </c>
      <c r="AU161" s="247" t="s">
        <v>88</v>
      </c>
      <c r="AV161" s="13" t="s">
        <v>88</v>
      </c>
      <c r="AW161" s="13" t="s">
        <v>35</v>
      </c>
      <c r="AX161" s="13" t="s">
        <v>78</v>
      </c>
      <c r="AY161" s="247" t="s">
        <v>134</v>
      </c>
    </row>
    <row r="162" s="14" customFormat="1">
      <c r="A162" s="14"/>
      <c r="B162" s="248"/>
      <c r="C162" s="249"/>
      <c r="D162" s="231" t="s">
        <v>207</v>
      </c>
      <c r="E162" s="250" t="s">
        <v>1</v>
      </c>
      <c r="F162" s="251" t="s">
        <v>209</v>
      </c>
      <c r="G162" s="249"/>
      <c r="H162" s="252">
        <v>140.16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207</v>
      </c>
      <c r="AU162" s="258" t="s">
        <v>88</v>
      </c>
      <c r="AV162" s="14" t="s">
        <v>155</v>
      </c>
      <c r="AW162" s="14" t="s">
        <v>35</v>
      </c>
      <c r="AX162" s="14" t="s">
        <v>86</v>
      </c>
      <c r="AY162" s="258" t="s">
        <v>134</v>
      </c>
    </row>
    <row r="163" s="2" customFormat="1" ht="37.8" customHeight="1">
      <c r="A163" s="38"/>
      <c r="B163" s="39"/>
      <c r="C163" s="218" t="s">
        <v>193</v>
      </c>
      <c r="D163" s="218" t="s">
        <v>137</v>
      </c>
      <c r="E163" s="219" t="s">
        <v>296</v>
      </c>
      <c r="F163" s="220" t="s">
        <v>297</v>
      </c>
      <c r="G163" s="221" t="s">
        <v>280</v>
      </c>
      <c r="H163" s="222">
        <v>669.96500000000003</v>
      </c>
      <c r="I163" s="223"/>
      <c r="J163" s="224">
        <f>ROUND(I163*H163,2)</f>
        <v>0</v>
      </c>
      <c r="K163" s="220" t="s">
        <v>141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155</v>
      </c>
      <c r="AT163" s="229" t="s">
        <v>137</v>
      </c>
      <c r="AU163" s="229" t="s">
        <v>88</v>
      </c>
      <c r="AY163" s="17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155</v>
      </c>
      <c r="BM163" s="229" t="s">
        <v>298</v>
      </c>
    </row>
    <row r="164" s="2" customFormat="1">
      <c r="A164" s="38"/>
      <c r="B164" s="39"/>
      <c r="C164" s="40"/>
      <c r="D164" s="231" t="s">
        <v>144</v>
      </c>
      <c r="E164" s="40"/>
      <c r="F164" s="232" t="s">
        <v>299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144</v>
      </c>
      <c r="AU164" s="17" t="s">
        <v>88</v>
      </c>
    </row>
    <row r="165" s="13" customFormat="1">
      <c r="A165" s="13"/>
      <c r="B165" s="237"/>
      <c r="C165" s="238"/>
      <c r="D165" s="231" t="s">
        <v>207</v>
      </c>
      <c r="E165" s="239" t="s">
        <v>1</v>
      </c>
      <c r="F165" s="240" t="s">
        <v>300</v>
      </c>
      <c r="G165" s="238"/>
      <c r="H165" s="241">
        <v>669.96500000000003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207</v>
      </c>
      <c r="AU165" s="247" t="s">
        <v>88</v>
      </c>
      <c r="AV165" s="13" t="s">
        <v>88</v>
      </c>
      <c r="AW165" s="13" t="s">
        <v>35</v>
      </c>
      <c r="AX165" s="13" t="s">
        <v>86</v>
      </c>
      <c r="AY165" s="247" t="s">
        <v>134</v>
      </c>
    </row>
    <row r="166" s="2" customFormat="1" ht="33" customHeight="1">
      <c r="A166" s="38"/>
      <c r="B166" s="39"/>
      <c r="C166" s="218" t="s">
        <v>8</v>
      </c>
      <c r="D166" s="218" t="s">
        <v>137</v>
      </c>
      <c r="E166" s="219" t="s">
        <v>301</v>
      </c>
      <c r="F166" s="220" t="s">
        <v>302</v>
      </c>
      <c r="G166" s="221" t="s">
        <v>280</v>
      </c>
      <c r="H166" s="222">
        <v>325.39999999999998</v>
      </c>
      <c r="I166" s="223"/>
      <c r="J166" s="224">
        <f>ROUND(I166*H166,2)</f>
        <v>0</v>
      </c>
      <c r="K166" s="220" t="s">
        <v>141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155</v>
      </c>
      <c r="AT166" s="229" t="s">
        <v>137</v>
      </c>
      <c r="AU166" s="229" t="s">
        <v>88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155</v>
      </c>
      <c r="BM166" s="229" t="s">
        <v>303</v>
      </c>
    </row>
    <row r="167" s="2" customFormat="1">
      <c r="A167" s="38"/>
      <c r="B167" s="39"/>
      <c r="C167" s="40"/>
      <c r="D167" s="231" t="s">
        <v>144</v>
      </c>
      <c r="E167" s="40"/>
      <c r="F167" s="232" t="s">
        <v>304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88</v>
      </c>
    </row>
    <row r="168" s="2" customFormat="1">
      <c r="A168" s="38"/>
      <c r="B168" s="39"/>
      <c r="C168" s="40"/>
      <c r="D168" s="231" t="s">
        <v>145</v>
      </c>
      <c r="E168" s="40"/>
      <c r="F168" s="236" t="s">
        <v>305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88</v>
      </c>
    </row>
    <row r="169" s="13" customFormat="1">
      <c r="A169" s="13"/>
      <c r="B169" s="237"/>
      <c r="C169" s="238"/>
      <c r="D169" s="231" t="s">
        <v>207</v>
      </c>
      <c r="E169" s="239" t="s">
        <v>1</v>
      </c>
      <c r="F169" s="240" t="s">
        <v>306</v>
      </c>
      <c r="G169" s="238"/>
      <c r="H169" s="241">
        <v>325.39999999999998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207</v>
      </c>
      <c r="AU169" s="247" t="s">
        <v>88</v>
      </c>
      <c r="AV169" s="13" t="s">
        <v>88</v>
      </c>
      <c r="AW169" s="13" t="s">
        <v>35</v>
      </c>
      <c r="AX169" s="13" t="s">
        <v>86</v>
      </c>
      <c r="AY169" s="247" t="s">
        <v>134</v>
      </c>
    </row>
    <row r="170" s="2" customFormat="1" ht="16.5" customHeight="1">
      <c r="A170" s="38"/>
      <c r="B170" s="39"/>
      <c r="C170" s="264" t="s">
        <v>203</v>
      </c>
      <c r="D170" s="264" t="s">
        <v>307</v>
      </c>
      <c r="E170" s="265" t="s">
        <v>308</v>
      </c>
      <c r="F170" s="266" t="s">
        <v>309</v>
      </c>
      <c r="G170" s="267" t="s">
        <v>310</v>
      </c>
      <c r="H170" s="268">
        <v>650</v>
      </c>
      <c r="I170" s="269"/>
      <c r="J170" s="270">
        <f>ROUND(I170*H170,2)</f>
        <v>0</v>
      </c>
      <c r="K170" s="266" t="s">
        <v>141</v>
      </c>
      <c r="L170" s="271"/>
      <c r="M170" s="272" t="s">
        <v>1</v>
      </c>
      <c r="N170" s="273" t="s">
        <v>43</v>
      </c>
      <c r="O170" s="91"/>
      <c r="P170" s="227">
        <f>O170*H170</f>
        <v>0</v>
      </c>
      <c r="Q170" s="227">
        <v>1</v>
      </c>
      <c r="R170" s="227">
        <f>Q170*H170</f>
        <v>650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176</v>
      </c>
      <c r="AT170" s="229" t="s">
        <v>307</v>
      </c>
      <c r="AU170" s="229" t="s">
        <v>88</v>
      </c>
      <c r="AY170" s="17" t="s">
        <v>134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86</v>
      </c>
      <c r="BK170" s="230">
        <f>ROUND(I170*H170,2)</f>
        <v>0</v>
      </c>
      <c r="BL170" s="17" t="s">
        <v>155</v>
      </c>
      <c r="BM170" s="229" t="s">
        <v>311</v>
      </c>
    </row>
    <row r="171" s="2" customFormat="1">
      <c r="A171" s="38"/>
      <c r="B171" s="39"/>
      <c r="C171" s="40"/>
      <c r="D171" s="231" t="s">
        <v>144</v>
      </c>
      <c r="E171" s="40"/>
      <c r="F171" s="232" t="s">
        <v>309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144</v>
      </c>
      <c r="AU171" s="17" t="s">
        <v>88</v>
      </c>
    </row>
    <row r="172" s="13" customFormat="1">
      <c r="A172" s="13"/>
      <c r="B172" s="237"/>
      <c r="C172" s="238"/>
      <c r="D172" s="231" t="s">
        <v>207</v>
      </c>
      <c r="E172" s="239" t="s">
        <v>1</v>
      </c>
      <c r="F172" s="240" t="s">
        <v>312</v>
      </c>
      <c r="G172" s="238"/>
      <c r="H172" s="241">
        <v>650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207</v>
      </c>
      <c r="AU172" s="247" t="s">
        <v>88</v>
      </c>
      <c r="AV172" s="13" t="s">
        <v>88</v>
      </c>
      <c r="AW172" s="13" t="s">
        <v>35</v>
      </c>
      <c r="AX172" s="13" t="s">
        <v>86</v>
      </c>
      <c r="AY172" s="247" t="s">
        <v>134</v>
      </c>
    </row>
    <row r="173" s="2" customFormat="1" ht="33" customHeight="1">
      <c r="A173" s="38"/>
      <c r="B173" s="39"/>
      <c r="C173" s="218" t="s">
        <v>210</v>
      </c>
      <c r="D173" s="218" t="s">
        <v>137</v>
      </c>
      <c r="E173" s="219" t="s">
        <v>313</v>
      </c>
      <c r="F173" s="220" t="s">
        <v>314</v>
      </c>
      <c r="G173" s="221" t="s">
        <v>310</v>
      </c>
      <c r="H173" s="222">
        <v>1205.9369999999999</v>
      </c>
      <c r="I173" s="223"/>
      <c r="J173" s="224">
        <f>ROUND(I173*H173,2)</f>
        <v>0</v>
      </c>
      <c r="K173" s="220" t="s">
        <v>141</v>
      </c>
      <c r="L173" s="44"/>
      <c r="M173" s="225" t="s">
        <v>1</v>
      </c>
      <c r="N173" s="226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155</v>
      </c>
      <c r="AT173" s="229" t="s">
        <v>137</v>
      </c>
      <c r="AU173" s="229" t="s">
        <v>88</v>
      </c>
      <c r="AY173" s="17" t="s">
        <v>134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86</v>
      </c>
      <c r="BK173" s="230">
        <f>ROUND(I173*H173,2)</f>
        <v>0</v>
      </c>
      <c r="BL173" s="17" t="s">
        <v>155</v>
      </c>
      <c r="BM173" s="229" t="s">
        <v>315</v>
      </c>
    </row>
    <row r="174" s="2" customFormat="1">
      <c r="A174" s="38"/>
      <c r="B174" s="39"/>
      <c r="C174" s="40"/>
      <c r="D174" s="231" t="s">
        <v>144</v>
      </c>
      <c r="E174" s="40"/>
      <c r="F174" s="232" t="s">
        <v>316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144</v>
      </c>
      <c r="AU174" s="17" t="s">
        <v>88</v>
      </c>
    </row>
    <row r="175" s="13" customFormat="1">
      <c r="A175" s="13"/>
      <c r="B175" s="237"/>
      <c r="C175" s="238"/>
      <c r="D175" s="231" t="s">
        <v>207</v>
      </c>
      <c r="E175" s="239" t="s">
        <v>1</v>
      </c>
      <c r="F175" s="240" t="s">
        <v>317</v>
      </c>
      <c r="G175" s="238"/>
      <c r="H175" s="241">
        <v>1205.9369999999999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207</v>
      </c>
      <c r="AU175" s="247" t="s">
        <v>88</v>
      </c>
      <c r="AV175" s="13" t="s">
        <v>88</v>
      </c>
      <c r="AW175" s="13" t="s">
        <v>35</v>
      </c>
      <c r="AX175" s="13" t="s">
        <v>86</v>
      </c>
      <c r="AY175" s="247" t="s">
        <v>134</v>
      </c>
    </row>
    <row r="176" s="2" customFormat="1" ht="16.5" customHeight="1">
      <c r="A176" s="38"/>
      <c r="B176" s="39"/>
      <c r="C176" s="218" t="s">
        <v>216</v>
      </c>
      <c r="D176" s="218" t="s">
        <v>137</v>
      </c>
      <c r="E176" s="219" t="s">
        <v>318</v>
      </c>
      <c r="F176" s="220" t="s">
        <v>319</v>
      </c>
      <c r="G176" s="221" t="s">
        <v>280</v>
      </c>
      <c r="H176" s="222">
        <v>41.774999999999999</v>
      </c>
      <c r="I176" s="223"/>
      <c r="J176" s="224">
        <f>ROUND(I176*H176,2)</f>
        <v>0</v>
      </c>
      <c r="K176" s="220" t="s">
        <v>141</v>
      </c>
      <c r="L176" s="44"/>
      <c r="M176" s="225" t="s">
        <v>1</v>
      </c>
      <c r="N176" s="226" t="s">
        <v>43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155</v>
      </c>
      <c r="AT176" s="229" t="s">
        <v>137</v>
      </c>
      <c r="AU176" s="229" t="s">
        <v>88</v>
      </c>
      <c r="AY176" s="17" t="s">
        <v>134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86</v>
      </c>
      <c r="BK176" s="230">
        <f>ROUND(I176*H176,2)</f>
        <v>0</v>
      </c>
      <c r="BL176" s="17" t="s">
        <v>155</v>
      </c>
      <c r="BM176" s="229" t="s">
        <v>320</v>
      </c>
    </row>
    <row r="177" s="2" customFormat="1">
      <c r="A177" s="38"/>
      <c r="B177" s="39"/>
      <c r="C177" s="40"/>
      <c r="D177" s="231" t="s">
        <v>144</v>
      </c>
      <c r="E177" s="40"/>
      <c r="F177" s="232" t="s">
        <v>321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144</v>
      </c>
      <c r="AU177" s="17" t="s">
        <v>88</v>
      </c>
    </row>
    <row r="178" s="13" customFormat="1">
      <c r="A178" s="13"/>
      <c r="B178" s="237"/>
      <c r="C178" s="238"/>
      <c r="D178" s="231" t="s">
        <v>207</v>
      </c>
      <c r="E178" s="239" t="s">
        <v>1</v>
      </c>
      <c r="F178" s="240" t="s">
        <v>322</v>
      </c>
      <c r="G178" s="238"/>
      <c r="H178" s="241">
        <v>41.774999999999999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207</v>
      </c>
      <c r="AU178" s="247" t="s">
        <v>88</v>
      </c>
      <c r="AV178" s="13" t="s">
        <v>88</v>
      </c>
      <c r="AW178" s="13" t="s">
        <v>35</v>
      </c>
      <c r="AX178" s="13" t="s">
        <v>86</v>
      </c>
      <c r="AY178" s="247" t="s">
        <v>134</v>
      </c>
    </row>
    <row r="179" s="2" customFormat="1" ht="16.5" customHeight="1">
      <c r="A179" s="38"/>
      <c r="B179" s="39"/>
      <c r="C179" s="218" t="s">
        <v>323</v>
      </c>
      <c r="D179" s="218" t="s">
        <v>137</v>
      </c>
      <c r="E179" s="219" t="s">
        <v>324</v>
      </c>
      <c r="F179" s="220" t="s">
        <v>325</v>
      </c>
      <c r="G179" s="221" t="s">
        <v>280</v>
      </c>
      <c r="H179" s="222">
        <v>728.86500000000001</v>
      </c>
      <c r="I179" s="223"/>
      <c r="J179" s="224">
        <f>ROUND(I179*H179,2)</f>
        <v>0</v>
      </c>
      <c r="K179" s="220" t="s">
        <v>141</v>
      </c>
      <c r="L179" s="44"/>
      <c r="M179" s="225" t="s">
        <v>1</v>
      </c>
      <c r="N179" s="226" t="s">
        <v>43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155</v>
      </c>
      <c r="AT179" s="229" t="s">
        <v>137</v>
      </c>
      <c r="AU179" s="229" t="s">
        <v>88</v>
      </c>
      <c r="AY179" s="17" t="s">
        <v>134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86</v>
      </c>
      <c r="BK179" s="230">
        <f>ROUND(I179*H179,2)</f>
        <v>0</v>
      </c>
      <c r="BL179" s="17" t="s">
        <v>155</v>
      </c>
      <c r="BM179" s="229" t="s">
        <v>326</v>
      </c>
    </row>
    <row r="180" s="2" customFormat="1">
      <c r="A180" s="38"/>
      <c r="B180" s="39"/>
      <c r="C180" s="40"/>
      <c r="D180" s="231" t="s">
        <v>144</v>
      </c>
      <c r="E180" s="40"/>
      <c r="F180" s="232" t="s">
        <v>327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144</v>
      </c>
      <c r="AU180" s="17" t="s">
        <v>88</v>
      </c>
    </row>
    <row r="181" s="13" customFormat="1">
      <c r="A181" s="13"/>
      <c r="B181" s="237"/>
      <c r="C181" s="238"/>
      <c r="D181" s="231" t="s">
        <v>207</v>
      </c>
      <c r="E181" s="239" t="s">
        <v>1</v>
      </c>
      <c r="F181" s="240" t="s">
        <v>328</v>
      </c>
      <c r="G181" s="238"/>
      <c r="H181" s="241">
        <v>58.899999999999999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207</v>
      </c>
      <c r="AU181" s="247" t="s">
        <v>88</v>
      </c>
      <c r="AV181" s="13" t="s">
        <v>88</v>
      </c>
      <c r="AW181" s="13" t="s">
        <v>35</v>
      </c>
      <c r="AX181" s="13" t="s">
        <v>78</v>
      </c>
      <c r="AY181" s="247" t="s">
        <v>134</v>
      </c>
    </row>
    <row r="182" s="13" customFormat="1">
      <c r="A182" s="13"/>
      <c r="B182" s="237"/>
      <c r="C182" s="238"/>
      <c r="D182" s="231" t="s">
        <v>207</v>
      </c>
      <c r="E182" s="239" t="s">
        <v>1</v>
      </c>
      <c r="F182" s="240" t="s">
        <v>329</v>
      </c>
      <c r="G182" s="238"/>
      <c r="H182" s="241">
        <v>669.96500000000003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207</v>
      </c>
      <c r="AU182" s="247" t="s">
        <v>88</v>
      </c>
      <c r="AV182" s="13" t="s">
        <v>88</v>
      </c>
      <c r="AW182" s="13" t="s">
        <v>35</v>
      </c>
      <c r="AX182" s="13" t="s">
        <v>78</v>
      </c>
      <c r="AY182" s="247" t="s">
        <v>134</v>
      </c>
    </row>
    <row r="183" s="14" customFormat="1">
      <c r="A183" s="14"/>
      <c r="B183" s="248"/>
      <c r="C183" s="249"/>
      <c r="D183" s="231" t="s">
        <v>207</v>
      </c>
      <c r="E183" s="250" t="s">
        <v>1</v>
      </c>
      <c r="F183" s="251" t="s">
        <v>209</v>
      </c>
      <c r="G183" s="249"/>
      <c r="H183" s="252">
        <v>728.86500000000001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207</v>
      </c>
      <c r="AU183" s="258" t="s">
        <v>88</v>
      </c>
      <c r="AV183" s="14" t="s">
        <v>155</v>
      </c>
      <c r="AW183" s="14" t="s">
        <v>35</v>
      </c>
      <c r="AX183" s="14" t="s">
        <v>86</v>
      </c>
      <c r="AY183" s="258" t="s">
        <v>134</v>
      </c>
    </row>
    <row r="184" s="2" customFormat="1" ht="24.15" customHeight="1">
      <c r="A184" s="38"/>
      <c r="B184" s="39"/>
      <c r="C184" s="218" t="s">
        <v>330</v>
      </c>
      <c r="D184" s="218" t="s">
        <v>137</v>
      </c>
      <c r="E184" s="219" t="s">
        <v>331</v>
      </c>
      <c r="F184" s="220" t="s">
        <v>332</v>
      </c>
      <c r="G184" s="221" t="s">
        <v>280</v>
      </c>
      <c r="H184" s="222">
        <v>30.600000000000001</v>
      </c>
      <c r="I184" s="223"/>
      <c r="J184" s="224">
        <f>ROUND(I184*H184,2)</f>
        <v>0</v>
      </c>
      <c r="K184" s="220" t="s">
        <v>141</v>
      </c>
      <c r="L184" s="44"/>
      <c r="M184" s="225" t="s">
        <v>1</v>
      </c>
      <c r="N184" s="226" t="s">
        <v>43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155</v>
      </c>
      <c r="AT184" s="229" t="s">
        <v>137</v>
      </c>
      <c r="AU184" s="229" t="s">
        <v>88</v>
      </c>
      <c r="AY184" s="17" t="s">
        <v>134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86</v>
      </c>
      <c r="BK184" s="230">
        <f>ROUND(I184*H184,2)</f>
        <v>0</v>
      </c>
      <c r="BL184" s="17" t="s">
        <v>155</v>
      </c>
      <c r="BM184" s="229" t="s">
        <v>333</v>
      </c>
    </row>
    <row r="185" s="2" customFormat="1">
      <c r="A185" s="38"/>
      <c r="B185" s="39"/>
      <c r="C185" s="40"/>
      <c r="D185" s="231" t="s">
        <v>144</v>
      </c>
      <c r="E185" s="40"/>
      <c r="F185" s="232" t="s">
        <v>334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144</v>
      </c>
      <c r="AU185" s="17" t="s">
        <v>88</v>
      </c>
    </row>
    <row r="186" s="13" customFormat="1">
      <c r="A186" s="13"/>
      <c r="B186" s="237"/>
      <c r="C186" s="238"/>
      <c r="D186" s="231" t="s">
        <v>207</v>
      </c>
      <c r="E186" s="239" t="s">
        <v>1</v>
      </c>
      <c r="F186" s="240" t="s">
        <v>335</v>
      </c>
      <c r="G186" s="238"/>
      <c r="H186" s="241">
        <v>30.600000000000001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207</v>
      </c>
      <c r="AU186" s="247" t="s">
        <v>88</v>
      </c>
      <c r="AV186" s="13" t="s">
        <v>88</v>
      </c>
      <c r="AW186" s="13" t="s">
        <v>35</v>
      </c>
      <c r="AX186" s="13" t="s">
        <v>86</v>
      </c>
      <c r="AY186" s="247" t="s">
        <v>134</v>
      </c>
    </row>
    <row r="187" s="2" customFormat="1" ht="24.15" customHeight="1">
      <c r="A187" s="38"/>
      <c r="B187" s="39"/>
      <c r="C187" s="218" t="s">
        <v>336</v>
      </c>
      <c r="D187" s="218" t="s">
        <v>137</v>
      </c>
      <c r="E187" s="219" t="s">
        <v>337</v>
      </c>
      <c r="F187" s="220" t="s">
        <v>338</v>
      </c>
      <c r="G187" s="221" t="s">
        <v>280</v>
      </c>
      <c r="H187" s="222">
        <v>30.600000000000001</v>
      </c>
      <c r="I187" s="223"/>
      <c r="J187" s="224">
        <f>ROUND(I187*H187,2)</f>
        <v>0</v>
      </c>
      <c r="K187" s="220" t="s">
        <v>141</v>
      </c>
      <c r="L187" s="44"/>
      <c r="M187" s="225" t="s">
        <v>1</v>
      </c>
      <c r="N187" s="226" t="s">
        <v>43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155</v>
      </c>
      <c r="AT187" s="229" t="s">
        <v>137</v>
      </c>
      <c r="AU187" s="229" t="s">
        <v>88</v>
      </c>
      <c r="AY187" s="17" t="s">
        <v>134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86</v>
      </c>
      <c r="BK187" s="230">
        <f>ROUND(I187*H187,2)</f>
        <v>0</v>
      </c>
      <c r="BL187" s="17" t="s">
        <v>155</v>
      </c>
      <c r="BM187" s="229" t="s">
        <v>339</v>
      </c>
    </row>
    <row r="188" s="2" customFormat="1">
      <c r="A188" s="38"/>
      <c r="B188" s="39"/>
      <c r="C188" s="40"/>
      <c r="D188" s="231" t="s">
        <v>144</v>
      </c>
      <c r="E188" s="40"/>
      <c r="F188" s="232" t="s">
        <v>340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88</v>
      </c>
    </row>
    <row r="189" s="13" customFormat="1">
      <c r="A189" s="13"/>
      <c r="B189" s="237"/>
      <c r="C189" s="238"/>
      <c r="D189" s="231" t="s">
        <v>207</v>
      </c>
      <c r="E189" s="239" t="s">
        <v>1</v>
      </c>
      <c r="F189" s="240" t="s">
        <v>341</v>
      </c>
      <c r="G189" s="238"/>
      <c r="H189" s="241">
        <v>30.600000000000001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207</v>
      </c>
      <c r="AU189" s="247" t="s">
        <v>88</v>
      </c>
      <c r="AV189" s="13" t="s">
        <v>88</v>
      </c>
      <c r="AW189" s="13" t="s">
        <v>35</v>
      </c>
      <c r="AX189" s="13" t="s">
        <v>86</v>
      </c>
      <c r="AY189" s="247" t="s">
        <v>134</v>
      </c>
    </row>
    <row r="190" s="2" customFormat="1" ht="16.5" customHeight="1">
      <c r="A190" s="38"/>
      <c r="B190" s="39"/>
      <c r="C190" s="264" t="s">
        <v>342</v>
      </c>
      <c r="D190" s="264" t="s">
        <v>307</v>
      </c>
      <c r="E190" s="265" t="s">
        <v>343</v>
      </c>
      <c r="F190" s="266" t="s">
        <v>344</v>
      </c>
      <c r="G190" s="267" t="s">
        <v>310</v>
      </c>
      <c r="H190" s="268">
        <v>61.200000000000003</v>
      </c>
      <c r="I190" s="269"/>
      <c r="J190" s="270">
        <f>ROUND(I190*H190,2)</f>
        <v>0</v>
      </c>
      <c r="K190" s="266" t="s">
        <v>141</v>
      </c>
      <c r="L190" s="271"/>
      <c r="M190" s="272" t="s">
        <v>1</v>
      </c>
      <c r="N190" s="273" t="s">
        <v>43</v>
      </c>
      <c r="O190" s="91"/>
      <c r="P190" s="227">
        <f>O190*H190</f>
        <v>0</v>
      </c>
      <c r="Q190" s="227">
        <v>1</v>
      </c>
      <c r="R190" s="227">
        <f>Q190*H190</f>
        <v>61.200000000000003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176</v>
      </c>
      <c r="AT190" s="229" t="s">
        <v>307</v>
      </c>
      <c r="AU190" s="229" t="s">
        <v>88</v>
      </c>
      <c r="AY190" s="17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86</v>
      </c>
      <c r="BK190" s="230">
        <f>ROUND(I190*H190,2)</f>
        <v>0</v>
      </c>
      <c r="BL190" s="17" t="s">
        <v>155</v>
      </c>
      <c r="BM190" s="229" t="s">
        <v>345</v>
      </c>
    </row>
    <row r="191" s="2" customFormat="1">
      <c r="A191" s="38"/>
      <c r="B191" s="39"/>
      <c r="C191" s="40"/>
      <c r="D191" s="231" t="s">
        <v>144</v>
      </c>
      <c r="E191" s="40"/>
      <c r="F191" s="232" t="s">
        <v>344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144</v>
      </c>
      <c r="AU191" s="17" t="s">
        <v>88</v>
      </c>
    </row>
    <row r="192" s="13" customFormat="1">
      <c r="A192" s="13"/>
      <c r="B192" s="237"/>
      <c r="C192" s="238"/>
      <c r="D192" s="231" t="s">
        <v>207</v>
      </c>
      <c r="E192" s="238"/>
      <c r="F192" s="240" t="s">
        <v>346</v>
      </c>
      <c r="G192" s="238"/>
      <c r="H192" s="241">
        <v>61.200000000000003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207</v>
      </c>
      <c r="AU192" s="247" t="s">
        <v>88</v>
      </c>
      <c r="AV192" s="13" t="s">
        <v>88</v>
      </c>
      <c r="AW192" s="13" t="s">
        <v>4</v>
      </c>
      <c r="AX192" s="13" t="s">
        <v>86</v>
      </c>
      <c r="AY192" s="247" t="s">
        <v>134</v>
      </c>
    </row>
    <row r="193" s="2" customFormat="1" ht="24.15" customHeight="1">
      <c r="A193" s="38"/>
      <c r="B193" s="39"/>
      <c r="C193" s="218" t="s">
        <v>347</v>
      </c>
      <c r="D193" s="218" t="s">
        <v>137</v>
      </c>
      <c r="E193" s="219" t="s">
        <v>348</v>
      </c>
      <c r="F193" s="220" t="s">
        <v>349</v>
      </c>
      <c r="G193" s="221" t="s">
        <v>247</v>
      </c>
      <c r="H193" s="222">
        <v>1699.75</v>
      </c>
      <c r="I193" s="223"/>
      <c r="J193" s="224">
        <f>ROUND(I193*H193,2)</f>
        <v>0</v>
      </c>
      <c r="K193" s="220" t="s">
        <v>141</v>
      </c>
      <c r="L193" s="44"/>
      <c r="M193" s="225" t="s">
        <v>1</v>
      </c>
      <c r="N193" s="226" t="s">
        <v>43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155</v>
      </c>
      <c r="AT193" s="229" t="s">
        <v>137</v>
      </c>
      <c r="AU193" s="229" t="s">
        <v>88</v>
      </c>
      <c r="AY193" s="17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155</v>
      </c>
      <c r="BM193" s="229" t="s">
        <v>350</v>
      </c>
    </row>
    <row r="194" s="2" customFormat="1">
      <c r="A194" s="38"/>
      <c r="B194" s="39"/>
      <c r="C194" s="40"/>
      <c r="D194" s="231" t="s">
        <v>144</v>
      </c>
      <c r="E194" s="40"/>
      <c r="F194" s="232" t="s">
        <v>351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144</v>
      </c>
      <c r="AU194" s="17" t="s">
        <v>88</v>
      </c>
    </row>
    <row r="195" s="13" customFormat="1">
      <c r="A195" s="13"/>
      <c r="B195" s="237"/>
      <c r="C195" s="238"/>
      <c r="D195" s="231" t="s">
        <v>207</v>
      </c>
      <c r="E195" s="239" t="s">
        <v>1</v>
      </c>
      <c r="F195" s="240" t="s">
        <v>352</v>
      </c>
      <c r="G195" s="238"/>
      <c r="H195" s="241">
        <v>1699.75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207</v>
      </c>
      <c r="AU195" s="247" t="s">
        <v>88</v>
      </c>
      <c r="AV195" s="13" t="s">
        <v>88</v>
      </c>
      <c r="AW195" s="13" t="s">
        <v>35</v>
      </c>
      <c r="AX195" s="13" t="s">
        <v>86</v>
      </c>
      <c r="AY195" s="247" t="s">
        <v>134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88</v>
      </c>
      <c r="F196" s="216" t="s">
        <v>353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SUM(P197:P206)</f>
        <v>0</v>
      </c>
      <c r="Q196" s="210"/>
      <c r="R196" s="211">
        <f>SUM(R197:R206)</f>
        <v>78.548248200000003</v>
      </c>
      <c r="S196" s="210"/>
      <c r="T196" s="212">
        <f>SUM(T197:T206)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86</v>
      </c>
      <c r="AT196" s="214" t="s">
        <v>77</v>
      </c>
      <c r="AU196" s="214" t="s">
        <v>86</v>
      </c>
      <c r="AY196" s="213" t="s">
        <v>134</v>
      </c>
      <c r="BK196" s="215">
        <f>SUM(BK197:BK206)</f>
        <v>0</v>
      </c>
    </row>
    <row r="197" s="2" customFormat="1" ht="37.8" customHeight="1">
      <c r="A197" s="38"/>
      <c r="B197" s="39"/>
      <c r="C197" s="218" t="s">
        <v>7</v>
      </c>
      <c r="D197" s="218" t="s">
        <v>137</v>
      </c>
      <c r="E197" s="219" t="s">
        <v>354</v>
      </c>
      <c r="F197" s="220" t="s">
        <v>355</v>
      </c>
      <c r="G197" s="221" t="s">
        <v>268</v>
      </c>
      <c r="H197" s="222">
        <v>281</v>
      </c>
      <c r="I197" s="223"/>
      <c r="J197" s="224">
        <f>ROUND(I197*H197,2)</f>
        <v>0</v>
      </c>
      <c r="K197" s="220" t="s">
        <v>141</v>
      </c>
      <c r="L197" s="44"/>
      <c r="M197" s="225" t="s">
        <v>1</v>
      </c>
      <c r="N197" s="226" t="s">
        <v>43</v>
      </c>
      <c r="O197" s="91"/>
      <c r="P197" s="227">
        <f>O197*H197</f>
        <v>0</v>
      </c>
      <c r="Q197" s="227">
        <v>0.27844000000000002</v>
      </c>
      <c r="R197" s="227">
        <f>Q197*H197</f>
        <v>78.241640000000004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155</v>
      </c>
      <c r="AT197" s="229" t="s">
        <v>137</v>
      </c>
      <c r="AU197" s="229" t="s">
        <v>88</v>
      </c>
      <c r="AY197" s="17" t="s">
        <v>134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86</v>
      </c>
      <c r="BK197" s="230">
        <f>ROUND(I197*H197,2)</f>
        <v>0</v>
      </c>
      <c r="BL197" s="17" t="s">
        <v>155</v>
      </c>
      <c r="BM197" s="229" t="s">
        <v>356</v>
      </c>
    </row>
    <row r="198" s="2" customFormat="1">
      <c r="A198" s="38"/>
      <c r="B198" s="39"/>
      <c r="C198" s="40"/>
      <c r="D198" s="231" t="s">
        <v>144</v>
      </c>
      <c r="E198" s="40"/>
      <c r="F198" s="232" t="s">
        <v>357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144</v>
      </c>
      <c r="AU198" s="17" t="s">
        <v>88</v>
      </c>
    </row>
    <row r="199" s="13" customFormat="1">
      <c r="A199" s="13"/>
      <c r="B199" s="237"/>
      <c r="C199" s="238"/>
      <c r="D199" s="231" t="s">
        <v>207</v>
      </c>
      <c r="E199" s="239" t="s">
        <v>1</v>
      </c>
      <c r="F199" s="240" t="s">
        <v>358</v>
      </c>
      <c r="G199" s="238"/>
      <c r="H199" s="241">
        <v>281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207</v>
      </c>
      <c r="AU199" s="247" t="s">
        <v>88</v>
      </c>
      <c r="AV199" s="13" t="s">
        <v>88</v>
      </c>
      <c r="AW199" s="13" t="s">
        <v>35</v>
      </c>
      <c r="AX199" s="13" t="s">
        <v>86</v>
      </c>
      <c r="AY199" s="247" t="s">
        <v>134</v>
      </c>
    </row>
    <row r="200" s="2" customFormat="1" ht="24.15" customHeight="1">
      <c r="A200" s="38"/>
      <c r="B200" s="39"/>
      <c r="C200" s="218" t="s">
        <v>359</v>
      </c>
      <c r="D200" s="218" t="s">
        <v>137</v>
      </c>
      <c r="E200" s="219" t="s">
        <v>360</v>
      </c>
      <c r="F200" s="220" t="s">
        <v>361</v>
      </c>
      <c r="G200" s="221" t="s">
        <v>247</v>
      </c>
      <c r="H200" s="222">
        <v>813.5</v>
      </c>
      <c r="I200" s="223"/>
      <c r="J200" s="224">
        <f>ROUND(I200*H200,2)</f>
        <v>0</v>
      </c>
      <c r="K200" s="220" t="s">
        <v>141</v>
      </c>
      <c r="L200" s="44"/>
      <c r="M200" s="225" t="s">
        <v>1</v>
      </c>
      <c r="N200" s="226" t="s">
        <v>43</v>
      </c>
      <c r="O200" s="91"/>
      <c r="P200" s="227">
        <f>O200*H200</f>
        <v>0</v>
      </c>
      <c r="Q200" s="227">
        <v>0.00013999999999999999</v>
      </c>
      <c r="R200" s="227">
        <f>Q200*H200</f>
        <v>0.11388999999999999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155</v>
      </c>
      <c r="AT200" s="229" t="s">
        <v>137</v>
      </c>
      <c r="AU200" s="229" t="s">
        <v>88</v>
      </c>
      <c r="AY200" s="17" t="s">
        <v>134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86</v>
      </c>
      <c r="BK200" s="230">
        <f>ROUND(I200*H200,2)</f>
        <v>0</v>
      </c>
      <c r="BL200" s="17" t="s">
        <v>155</v>
      </c>
      <c r="BM200" s="229" t="s">
        <v>362</v>
      </c>
    </row>
    <row r="201" s="2" customFormat="1">
      <c r="A201" s="38"/>
      <c r="B201" s="39"/>
      <c r="C201" s="40"/>
      <c r="D201" s="231" t="s">
        <v>144</v>
      </c>
      <c r="E201" s="40"/>
      <c r="F201" s="232" t="s">
        <v>363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144</v>
      </c>
      <c r="AU201" s="17" t="s">
        <v>88</v>
      </c>
    </row>
    <row r="202" s="13" customFormat="1">
      <c r="A202" s="13"/>
      <c r="B202" s="237"/>
      <c r="C202" s="238"/>
      <c r="D202" s="231" t="s">
        <v>207</v>
      </c>
      <c r="E202" s="239" t="s">
        <v>1</v>
      </c>
      <c r="F202" s="240" t="s">
        <v>364</v>
      </c>
      <c r="G202" s="238"/>
      <c r="H202" s="241">
        <v>813.5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207</v>
      </c>
      <c r="AU202" s="247" t="s">
        <v>88</v>
      </c>
      <c r="AV202" s="13" t="s">
        <v>88</v>
      </c>
      <c r="AW202" s="13" t="s">
        <v>35</v>
      </c>
      <c r="AX202" s="13" t="s">
        <v>78</v>
      </c>
      <c r="AY202" s="247" t="s">
        <v>134</v>
      </c>
    </row>
    <row r="203" s="14" customFormat="1">
      <c r="A203" s="14"/>
      <c r="B203" s="248"/>
      <c r="C203" s="249"/>
      <c r="D203" s="231" t="s">
        <v>207</v>
      </c>
      <c r="E203" s="250" t="s">
        <v>1</v>
      </c>
      <c r="F203" s="251" t="s">
        <v>209</v>
      </c>
      <c r="G203" s="249"/>
      <c r="H203" s="252">
        <v>813.5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207</v>
      </c>
      <c r="AU203" s="258" t="s">
        <v>88</v>
      </c>
      <c r="AV203" s="14" t="s">
        <v>155</v>
      </c>
      <c r="AW203" s="14" t="s">
        <v>35</v>
      </c>
      <c r="AX203" s="14" t="s">
        <v>86</v>
      </c>
      <c r="AY203" s="258" t="s">
        <v>134</v>
      </c>
    </row>
    <row r="204" s="2" customFormat="1" ht="24.15" customHeight="1">
      <c r="A204" s="38"/>
      <c r="B204" s="39"/>
      <c r="C204" s="264" t="s">
        <v>365</v>
      </c>
      <c r="D204" s="264" t="s">
        <v>307</v>
      </c>
      <c r="E204" s="265" t="s">
        <v>366</v>
      </c>
      <c r="F204" s="266" t="s">
        <v>367</v>
      </c>
      <c r="G204" s="267" t="s">
        <v>247</v>
      </c>
      <c r="H204" s="268">
        <v>963.59100000000001</v>
      </c>
      <c r="I204" s="269"/>
      <c r="J204" s="270">
        <f>ROUND(I204*H204,2)</f>
        <v>0</v>
      </c>
      <c r="K204" s="266" t="s">
        <v>141</v>
      </c>
      <c r="L204" s="271"/>
      <c r="M204" s="272" t="s">
        <v>1</v>
      </c>
      <c r="N204" s="273" t="s">
        <v>43</v>
      </c>
      <c r="O204" s="91"/>
      <c r="P204" s="227">
        <f>O204*H204</f>
        <v>0</v>
      </c>
      <c r="Q204" s="227">
        <v>0.00020000000000000001</v>
      </c>
      <c r="R204" s="227">
        <f>Q204*H204</f>
        <v>0.19271820000000001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176</v>
      </c>
      <c r="AT204" s="229" t="s">
        <v>307</v>
      </c>
      <c r="AU204" s="229" t="s">
        <v>88</v>
      </c>
      <c r="AY204" s="17" t="s">
        <v>134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86</v>
      </c>
      <c r="BK204" s="230">
        <f>ROUND(I204*H204,2)</f>
        <v>0</v>
      </c>
      <c r="BL204" s="17" t="s">
        <v>155</v>
      </c>
      <c r="BM204" s="229" t="s">
        <v>368</v>
      </c>
    </row>
    <row r="205" s="2" customFormat="1">
      <c r="A205" s="38"/>
      <c r="B205" s="39"/>
      <c r="C205" s="40"/>
      <c r="D205" s="231" t="s">
        <v>144</v>
      </c>
      <c r="E205" s="40"/>
      <c r="F205" s="232" t="s">
        <v>367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144</v>
      </c>
      <c r="AU205" s="17" t="s">
        <v>88</v>
      </c>
    </row>
    <row r="206" s="13" customFormat="1">
      <c r="A206" s="13"/>
      <c r="B206" s="237"/>
      <c r="C206" s="238"/>
      <c r="D206" s="231" t="s">
        <v>207</v>
      </c>
      <c r="E206" s="238"/>
      <c r="F206" s="240" t="s">
        <v>369</v>
      </c>
      <c r="G206" s="238"/>
      <c r="H206" s="241">
        <v>963.59100000000001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207</v>
      </c>
      <c r="AU206" s="247" t="s">
        <v>88</v>
      </c>
      <c r="AV206" s="13" t="s">
        <v>88</v>
      </c>
      <c r="AW206" s="13" t="s">
        <v>4</v>
      </c>
      <c r="AX206" s="13" t="s">
        <v>86</v>
      </c>
      <c r="AY206" s="247" t="s">
        <v>134</v>
      </c>
    </row>
    <row r="207" s="12" customFormat="1" ht="22.8" customHeight="1">
      <c r="A207" s="12"/>
      <c r="B207" s="202"/>
      <c r="C207" s="203"/>
      <c r="D207" s="204" t="s">
        <v>77</v>
      </c>
      <c r="E207" s="216" t="s">
        <v>155</v>
      </c>
      <c r="F207" s="216" t="s">
        <v>370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SUM(P208:P210)</f>
        <v>0</v>
      </c>
      <c r="Q207" s="210"/>
      <c r="R207" s="211">
        <f>SUM(R208:R210)</f>
        <v>12.857236</v>
      </c>
      <c r="S207" s="210"/>
      <c r="T207" s="21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86</v>
      </c>
      <c r="AT207" s="214" t="s">
        <v>77</v>
      </c>
      <c r="AU207" s="214" t="s">
        <v>86</v>
      </c>
      <c r="AY207" s="213" t="s">
        <v>134</v>
      </c>
      <c r="BK207" s="215">
        <f>SUM(BK208:BK210)</f>
        <v>0</v>
      </c>
    </row>
    <row r="208" s="2" customFormat="1" ht="24.15" customHeight="1">
      <c r="A208" s="38"/>
      <c r="B208" s="39"/>
      <c r="C208" s="218" t="s">
        <v>371</v>
      </c>
      <c r="D208" s="218" t="s">
        <v>137</v>
      </c>
      <c r="E208" s="219" t="s">
        <v>372</v>
      </c>
      <c r="F208" s="220" t="s">
        <v>373</v>
      </c>
      <c r="G208" s="221" t="s">
        <v>280</v>
      </c>
      <c r="H208" s="222">
        <v>6.7999999999999998</v>
      </c>
      <c r="I208" s="223"/>
      <c r="J208" s="224">
        <f>ROUND(I208*H208,2)</f>
        <v>0</v>
      </c>
      <c r="K208" s="220" t="s">
        <v>141</v>
      </c>
      <c r="L208" s="44"/>
      <c r="M208" s="225" t="s">
        <v>1</v>
      </c>
      <c r="N208" s="226" t="s">
        <v>43</v>
      </c>
      <c r="O208" s="91"/>
      <c r="P208" s="227">
        <f>O208*H208</f>
        <v>0</v>
      </c>
      <c r="Q208" s="227">
        <v>1.8907700000000001</v>
      </c>
      <c r="R208" s="227">
        <f>Q208*H208</f>
        <v>12.857236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155</v>
      </c>
      <c r="AT208" s="229" t="s">
        <v>137</v>
      </c>
      <c r="AU208" s="229" t="s">
        <v>88</v>
      </c>
      <c r="AY208" s="17" t="s">
        <v>134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86</v>
      </c>
      <c r="BK208" s="230">
        <f>ROUND(I208*H208,2)</f>
        <v>0</v>
      </c>
      <c r="BL208" s="17" t="s">
        <v>155</v>
      </c>
      <c r="BM208" s="229" t="s">
        <v>374</v>
      </c>
    </row>
    <row r="209" s="2" customFormat="1">
      <c r="A209" s="38"/>
      <c r="B209" s="39"/>
      <c r="C209" s="40"/>
      <c r="D209" s="231" t="s">
        <v>144</v>
      </c>
      <c r="E209" s="40"/>
      <c r="F209" s="232" t="s">
        <v>375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144</v>
      </c>
      <c r="AU209" s="17" t="s">
        <v>88</v>
      </c>
    </row>
    <row r="210" s="13" customFormat="1">
      <c r="A210" s="13"/>
      <c r="B210" s="237"/>
      <c r="C210" s="238"/>
      <c r="D210" s="231" t="s">
        <v>207</v>
      </c>
      <c r="E210" s="239" t="s">
        <v>1</v>
      </c>
      <c r="F210" s="240" t="s">
        <v>376</v>
      </c>
      <c r="G210" s="238"/>
      <c r="H210" s="241">
        <v>6.7999999999999998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207</v>
      </c>
      <c r="AU210" s="247" t="s">
        <v>88</v>
      </c>
      <c r="AV210" s="13" t="s">
        <v>88</v>
      </c>
      <c r="AW210" s="13" t="s">
        <v>35</v>
      </c>
      <c r="AX210" s="13" t="s">
        <v>86</v>
      </c>
      <c r="AY210" s="247" t="s">
        <v>134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133</v>
      </c>
      <c r="F211" s="216" t="s">
        <v>377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SUM(P212:P252)</f>
        <v>0</v>
      </c>
      <c r="Q211" s="210"/>
      <c r="R211" s="211">
        <f>SUM(R212:R252)</f>
        <v>1881.63617</v>
      </c>
      <c r="S211" s="210"/>
      <c r="T211" s="212">
        <f>SUM(T212:T252)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86</v>
      </c>
      <c r="AT211" s="214" t="s">
        <v>77</v>
      </c>
      <c r="AU211" s="214" t="s">
        <v>86</v>
      </c>
      <c r="AY211" s="213" t="s">
        <v>134</v>
      </c>
      <c r="BK211" s="215">
        <f>SUM(BK212:BK252)</f>
        <v>0</v>
      </c>
    </row>
    <row r="212" s="2" customFormat="1" ht="24.15" customHeight="1">
      <c r="A212" s="38"/>
      <c r="B212" s="39"/>
      <c r="C212" s="218" t="s">
        <v>378</v>
      </c>
      <c r="D212" s="218" t="s">
        <v>137</v>
      </c>
      <c r="E212" s="219" t="s">
        <v>379</v>
      </c>
      <c r="F212" s="220" t="s">
        <v>380</v>
      </c>
      <c r="G212" s="221" t="s">
        <v>247</v>
      </c>
      <c r="H212" s="222">
        <v>712</v>
      </c>
      <c r="I212" s="223"/>
      <c r="J212" s="224">
        <f>ROUND(I212*H212,2)</f>
        <v>0</v>
      </c>
      <c r="K212" s="220" t="s">
        <v>141</v>
      </c>
      <c r="L212" s="44"/>
      <c r="M212" s="225" t="s">
        <v>1</v>
      </c>
      <c r="N212" s="226" t="s">
        <v>43</v>
      </c>
      <c r="O212" s="91"/>
      <c r="P212" s="227">
        <f>O212*H212</f>
        <v>0</v>
      </c>
      <c r="Q212" s="227">
        <v>0.34499999999999997</v>
      </c>
      <c r="R212" s="227">
        <f>Q212*H212</f>
        <v>245.63999999999999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155</v>
      </c>
      <c r="AT212" s="229" t="s">
        <v>137</v>
      </c>
      <c r="AU212" s="229" t="s">
        <v>88</v>
      </c>
      <c r="AY212" s="17" t="s">
        <v>134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86</v>
      </c>
      <c r="BK212" s="230">
        <f>ROUND(I212*H212,2)</f>
        <v>0</v>
      </c>
      <c r="BL212" s="17" t="s">
        <v>155</v>
      </c>
      <c r="BM212" s="229" t="s">
        <v>381</v>
      </c>
    </row>
    <row r="213" s="2" customFormat="1">
      <c r="A213" s="38"/>
      <c r="B213" s="39"/>
      <c r="C213" s="40"/>
      <c r="D213" s="231" t="s">
        <v>144</v>
      </c>
      <c r="E213" s="40"/>
      <c r="F213" s="232" t="s">
        <v>382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144</v>
      </c>
      <c r="AU213" s="17" t="s">
        <v>88</v>
      </c>
    </row>
    <row r="214" s="13" customFormat="1">
      <c r="A214" s="13"/>
      <c r="B214" s="237"/>
      <c r="C214" s="238"/>
      <c r="D214" s="231" t="s">
        <v>207</v>
      </c>
      <c r="E214" s="239" t="s">
        <v>1</v>
      </c>
      <c r="F214" s="240" t="s">
        <v>221</v>
      </c>
      <c r="G214" s="238"/>
      <c r="H214" s="241">
        <v>712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207</v>
      </c>
      <c r="AU214" s="247" t="s">
        <v>88</v>
      </c>
      <c r="AV214" s="13" t="s">
        <v>88</v>
      </c>
      <c r="AW214" s="13" t="s">
        <v>35</v>
      </c>
      <c r="AX214" s="13" t="s">
        <v>86</v>
      </c>
      <c r="AY214" s="247" t="s">
        <v>134</v>
      </c>
    </row>
    <row r="215" s="2" customFormat="1">
      <c r="A215" s="38"/>
      <c r="B215" s="39"/>
      <c r="C215" s="40"/>
      <c r="D215" s="231" t="s">
        <v>383</v>
      </c>
      <c r="E215" s="40"/>
      <c r="F215" s="274" t="s">
        <v>384</v>
      </c>
      <c r="G215" s="40"/>
      <c r="H215" s="40"/>
      <c r="I215" s="40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U215" s="17" t="s">
        <v>88</v>
      </c>
    </row>
    <row r="216" s="2" customFormat="1">
      <c r="A216" s="38"/>
      <c r="B216" s="39"/>
      <c r="C216" s="40"/>
      <c r="D216" s="231" t="s">
        <v>383</v>
      </c>
      <c r="E216" s="40"/>
      <c r="F216" s="275" t="s">
        <v>385</v>
      </c>
      <c r="G216" s="40"/>
      <c r="H216" s="276">
        <v>712</v>
      </c>
      <c r="I216" s="40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U216" s="17" t="s">
        <v>88</v>
      </c>
    </row>
    <row r="217" s="2" customFormat="1" ht="24.15" customHeight="1">
      <c r="A217" s="38"/>
      <c r="B217" s="39"/>
      <c r="C217" s="218" t="s">
        <v>386</v>
      </c>
      <c r="D217" s="218" t="s">
        <v>137</v>
      </c>
      <c r="E217" s="219" t="s">
        <v>387</v>
      </c>
      <c r="F217" s="220" t="s">
        <v>388</v>
      </c>
      <c r="G217" s="221" t="s">
        <v>247</v>
      </c>
      <c r="H217" s="222">
        <v>987.75</v>
      </c>
      <c r="I217" s="223"/>
      <c r="J217" s="224">
        <f>ROUND(I217*H217,2)</f>
        <v>0</v>
      </c>
      <c r="K217" s="220" t="s">
        <v>141</v>
      </c>
      <c r="L217" s="44"/>
      <c r="M217" s="225" t="s">
        <v>1</v>
      </c>
      <c r="N217" s="226" t="s">
        <v>43</v>
      </c>
      <c r="O217" s="91"/>
      <c r="P217" s="227">
        <f>O217*H217</f>
        <v>0</v>
      </c>
      <c r="Q217" s="227">
        <v>0.437</v>
      </c>
      <c r="R217" s="227">
        <f>Q217*H217</f>
        <v>431.64675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155</v>
      </c>
      <c r="AT217" s="229" t="s">
        <v>137</v>
      </c>
      <c r="AU217" s="229" t="s">
        <v>88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86</v>
      </c>
      <c r="BK217" s="230">
        <f>ROUND(I217*H217,2)</f>
        <v>0</v>
      </c>
      <c r="BL217" s="17" t="s">
        <v>155</v>
      </c>
      <c r="BM217" s="229" t="s">
        <v>389</v>
      </c>
    </row>
    <row r="218" s="2" customFormat="1">
      <c r="A218" s="38"/>
      <c r="B218" s="39"/>
      <c r="C218" s="40"/>
      <c r="D218" s="231" t="s">
        <v>144</v>
      </c>
      <c r="E218" s="40"/>
      <c r="F218" s="232" t="s">
        <v>390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144</v>
      </c>
      <c r="AU218" s="17" t="s">
        <v>88</v>
      </c>
    </row>
    <row r="219" s="13" customFormat="1">
      <c r="A219" s="13"/>
      <c r="B219" s="237"/>
      <c r="C219" s="238"/>
      <c r="D219" s="231" t="s">
        <v>207</v>
      </c>
      <c r="E219" s="239" t="s">
        <v>1</v>
      </c>
      <c r="F219" s="240" t="s">
        <v>224</v>
      </c>
      <c r="G219" s="238"/>
      <c r="H219" s="241">
        <v>915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207</v>
      </c>
      <c r="AU219" s="247" t="s">
        <v>88</v>
      </c>
      <c r="AV219" s="13" t="s">
        <v>88</v>
      </c>
      <c r="AW219" s="13" t="s">
        <v>35</v>
      </c>
      <c r="AX219" s="13" t="s">
        <v>78</v>
      </c>
      <c r="AY219" s="247" t="s">
        <v>134</v>
      </c>
    </row>
    <row r="220" s="13" customFormat="1">
      <c r="A220" s="13"/>
      <c r="B220" s="237"/>
      <c r="C220" s="238"/>
      <c r="D220" s="231" t="s">
        <v>207</v>
      </c>
      <c r="E220" s="239" t="s">
        <v>1</v>
      </c>
      <c r="F220" s="240" t="s">
        <v>391</v>
      </c>
      <c r="G220" s="238"/>
      <c r="H220" s="241">
        <v>72.75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207</v>
      </c>
      <c r="AU220" s="247" t="s">
        <v>88</v>
      </c>
      <c r="AV220" s="13" t="s">
        <v>88</v>
      </c>
      <c r="AW220" s="13" t="s">
        <v>35</v>
      </c>
      <c r="AX220" s="13" t="s">
        <v>78</v>
      </c>
      <c r="AY220" s="247" t="s">
        <v>134</v>
      </c>
    </row>
    <row r="221" s="14" customFormat="1">
      <c r="A221" s="14"/>
      <c r="B221" s="248"/>
      <c r="C221" s="249"/>
      <c r="D221" s="231" t="s">
        <v>207</v>
      </c>
      <c r="E221" s="250" t="s">
        <v>1</v>
      </c>
      <c r="F221" s="251" t="s">
        <v>209</v>
      </c>
      <c r="G221" s="249"/>
      <c r="H221" s="252">
        <v>987.75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207</v>
      </c>
      <c r="AU221" s="258" t="s">
        <v>88</v>
      </c>
      <c r="AV221" s="14" t="s">
        <v>155</v>
      </c>
      <c r="AW221" s="14" t="s">
        <v>35</v>
      </c>
      <c r="AX221" s="14" t="s">
        <v>86</v>
      </c>
      <c r="AY221" s="258" t="s">
        <v>134</v>
      </c>
    </row>
    <row r="222" s="2" customFormat="1">
      <c r="A222" s="38"/>
      <c r="B222" s="39"/>
      <c r="C222" s="40"/>
      <c r="D222" s="231" t="s">
        <v>383</v>
      </c>
      <c r="E222" s="40"/>
      <c r="F222" s="274" t="s">
        <v>392</v>
      </c>
      <c r="G222" s="40"/>
      <c r="H222" s="40"/>
      <c r="I222" s="40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17" t="s">
        <v>88</v>
      </c>
    </row>
    <row r="223" s="2" customFormat="1">
      <c r="A223" s="38"/>
      <c r="B223" s="39"/>
      <c r="C223" s="40"/>
      <c r="D223" s="231" t="s">
        <v>383</v>
      </c>
      <c r="E223" s="40"/>
      <c r="F223" s="275" t="s">
        <v>393</v>
      </c>
      <c r="G223" s="40"/>
      <c r="H223" s="276">
        <v>915</v>
      </c>
      <c r="I223" s="40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17" t="s">
        <v>88</v>
      </c>
    </row>
    <row r="224" s="2" customFormat="1" ht="24.15" customHeight="1">
      <c r="A224" s="38"/>
      <c r="B224" s="39"/>
      <c r="C224" s="218" t="s">
        <v>394</v>
      </c>
      <c r="D224" s="218" t="s">
        <v>137</v>
      </c>
      <c r="E224" s="219" t="s">
        <v>395</v>
      </c>
      <c r="F224" s="220" t="s">
        <v>396</v>
      </c>
      <c r="G224" s="221" t="s">
        <v>247</v>
      </c>
      <c r="H224" s="222">
        <v>712</v>
      </c>
      <c r="I224" s="223"/>
      <c r="J224" s="224">
        <f>ROUND(I224*H224,2)</f>
        <v>0</v>
      </c>
      <c r="K224" s="220" t="s">
        <v>141</v>
      </c>
      <c r="L224" s="44"/>
      <c r="M224" s="225" t="s">
        <v>1</v>
      </c>
      <c r="N224" s="226" t="s">
        <v>43</v>
      </c>
      <c r="O224" s="91"/>
      <c r="P224" s="227">
        <f>O224*H224</f>
        <v>0</v>
      </c>
      <c r="Q224" s="227">
        <v>0.46000000000000002</v>
      </c>
      <c r="R224" s="227">
        <f>Q224*H224</f>
        <v>327.52000000000004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155</v>
      </c>
      <c r="AT224" s="229" t="s">
        <v>137</v>
      </c>
      <c r="AU224" s="229" t="s">
        <v>88</v>
      </c>
      <c r="AY224" s="17" t="s">
        <v>134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86</v>
      </c>
      <c r="BK224" s="230">
        <f>ROUND(I224*H224,2)</f>
        <v>0</v>
      </c>
      <c r="BL224" s="17" t="s">
        <v>155</v>
      </c>
      <c r="BM224" s="229" t="s">
        <v>397</v>
      </c>
    </row>
    <row r="225" s="2" customFormat="1">
      <c r="A225" s="38"/>
      <c r="B225" s="39"/>
      <c r="C225" s="40"/>
      <c r="D225" s="231" t="s">
        <v>144</v>
      </c>
      <c r="E225" s="40"/>
      <c r="F225" s="232" t="s">
        <v>398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88</v>
      </c>
    </row>
    <row r="226" s="13" customFormat="1">
      <c r="A226" s="13"/>
      <c r="B226" s="237"/>
      <c r="C226" s="238"/>
      <c r="D226" s="231" t="s">
        <v>207</v>
      </c>
      <c r="E226" s="239" t="s">
        <v>1</v>
      </c>
      <c r="F226" s="240" t="s">
        <v>221</v>
      </c>
      <c r="G226" s="238"/>
      <c r="H226" s="241">
        <v>712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207</v>
      </c>
      <c r="AU226" s="247" t="s">
        <v>88</v>
      </c>
      <c r="AV226" s="13" t="s">
        <v>88</v>
      </c>
      <c r="AW226" s="13" t="s">
        <v>35</v>
      </c>
      <c r="AX226" s="13" t="s">
        <v>86</v>
      </c>
      <c r="AY226" s="247" t="s">
        <v>134</v>
      </c>
    </row>
    <row r="227" s="2" customFormat="1">
      <c r="A227" s="38"/>
      <c r="B227" s="39"/>
      <c r="C227" s="40"/>
      <c r="D227" s="231" t="s">
        <v>383</v>
      </c>
      <c r="E227" s="40"/>
      <c r="F227" s="274" t="s">
        <v>384</v>
      </c>
      <c r="G227" s="40"/>
      <c r="H227" s="40"/>
      <c r="I227" s="40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U227" s="17" t="s">
        <v>88</v>
      </c>
    </row>
    <row r="228" s="2" customFormat="1">
      <c r="A228" s="38"/>
      <c r="B228" s="39"/>
      <c r="C228" s="40"/>
      <c r="D228" s="231" t="s">
        <v>383</v>
      </c>
      <c r="E228" s="40"/>
      <c r="F228" s="275" t="s">
        <v>385</v>
      </c>
      <c r="G228" s="40"/>
      <c r="H228" s="276">
        <v>712</v>
      </c>
      <c r="I228" s="40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U228" s="17" t="s">
        <v>88</v>
      </c>
    </row>
    <row r="229" s="2" customFormat="1" ht="24.15" customHeight="1">
      <c r="A229" s="38"/>
      <c r="B229" s="39"/>
      <c r="C229" s="218" t="s">
        <v>399</v>
      </c>
      <c r="D229" s="218" t="s">
        <v>137</v>
      </c>
      <c r="E229" s="219" t="s">
        <v>400</v>
      </c>
      <c r="F229" s="220" t="s">
        <v>396</v>
      </c>
      <c r="G229" s="221" t="s">
        <v>247</v>
      </c>
      <c r="H229" s="222">
        <v>915</v>
      </c>
      <c r="I229" s="223"/>
      <c r="J229" s="224">
        <f>ROUND(I229*H229,2)</f>
        <v>0</v>
      </c>
      <c r="K229" s="220" t="s">
        <v>1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0.46000000000000002</v>
      </c>
      <c r="R229" s="227">
        <f>Q229*H229</f>
        <v>420.90000000000003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155</v>
      </c>
      <c r="AT229" s="229" t="s">
        <v>137</v>
      </c>
      <c r="AU229" s="229" t="s">
        <v>88</v>
      </c>
      <c r="AY229" s="17" t="s">
        <v>134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86</v>
      </c>
      <c r="BK229" s="230">
        <f>ROUND(I229*H229,2)</f>
        <v>0</v>
      </c>
      <c r="BL229" s="17" t="s">
        <v>155</v>
      </c>
      <c r="BM229" s="229" t="s">
        <v>401</v>
      </c>
    </row>
    <row r="230" s="2" customFormat="1">
      <c r="A230" s="38"/>
      <c r="B230" s="39"/>
      <c r="C230" s="40"/>
      <c r="D230" s="231" t="s">
        <v>144</v>
      </c>
      <c r="E230" s="40"/>
      <c r="F230" s="232" t="s">
        <v>398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144</v>
      </c>
      <c r="AU230" s="17" t="s">
        <v>88</v>
      </c>
    </row>
    <row r="231" s="13" customFormat="1">
      <c r="A231" s="13"/>
      <c r="B231" s="237"/>
      <c r="C231" s="238"/>
      <c r="D231" s="231" t="s">
        <v>207</v>
      </c>
      <c r="E231" s="239" t="s">
        <v>1</v>
      </c>
      <c r="F231" s="240" t="s">
        <v>224</v>
      </c>
      <c r="G231" s="238"/>
      <c r="H231" s="241">
        <v>915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207</v>
      </c>
      <c r="AU231" s="247" t="s">
        <v>88</v>
      </c>
      <c r="AV231" s="13" t="s">
        <v>88</v>
      </c>
      <c r="AW231" s="13" t="s">
        <v>35</v>
      </c>
      <c r="AX231" s="13" t="s">
        <v>86</v>
      </c>
      <c r="AY231" s="247" t="s">
        <v>134</v>
      </c>
    </row>
    <row r="232" s="2" customFormat="1">
      <c r="A232" s="38"/>
      <c r="B232" s="39"/>
      <c r="C232" s="40"/>
      <c r="D232" s="231" t="s">
        <v>383</v>
      </c>
      <c r="E232" s="40"/>
      <c r="F232" s="274" t="s">
        <v>392</v>
      </c>
      <c r="G232" s="40"/>
      <c r="H232" s="40"/>
      <c r="I232" s="40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17" t="s">
        <v>88</v>
      </c>
    </row>
    <row r="233" s="2" customFormat="1">
      <c r="A233" s="38"/>
      <c r="B233" s="39"/>
      <c r="C233" s="40"/>
      <c r="D233" s="231" t="s">
        <v>383</v>
      </c>
      <c r="E233" s="40"/>
      <c r="F233" s="275" t="s">
        <v>393</v>
      </c>
      <c r="G233" s="40"/>
      <c r="H233" s="276">
        <v>915</v>
      </c>
      <c r="I233" s="40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17" t="s">
        <v>88</v>
      </c>
    </row>
    <row r="234" s="2" customFormat="1" ht="33" customHeight="1">
      <c r="A234" s="38"/>
      <c r="B234" s="39"/>
      <c r="C234" s="218" t="s">
        <v>402</v>
      </c>
      <c r="D234" s="218" t="s">
        <v>137</v>
      </c>
      <c r="E234" s="219" t="s">
        <v>403</v>
      </c>
      <c r="F234" s="220" t="s">
        <v>404</v>
      </c>
      <c r="G234" s="221" t="s">
        <v>247</v>
      </c>
      <c r="H234" s="222">
        <v>915</v>
      </c>
      <c r="I234" s="223"/>
      <c r="J234" s="224">
        <f>ROUND(I234*H234,2)</f>
        <v>0</v>
      </c>
      <c r="K234" s="220" t="s">
        <v>141</v>
      </c>
      <c r="L234" s="44"/>
      <c r="M234" s="225" t="s">
        <v>1</v>
      </c>
      <c r="N234" s="226" t="s">
        <v>43</v>
      </c>
      <c r="O234" s="91"/>
      <c r="P234" s="227">
        <f>O234*H234</f>
        <v>0</v>
      </c>
      <c r="Q234" s="227">
        <v>0.21099999999999999</v>
      </c>
      <c r="R234" s="227">
        <f>Q234*H234</f>
        <v>193.065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155</v>
      </c>
      <c r="AT234" s="229" t="s">
        <v>137</v>
      </c>
      <c r="AU234" s="229" t="s">
        <v>88</v>
      </c>
      <c r="AY234" s="17" t="s">
        <v>134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86</v>
      </c>
      <c r="BK234" s="230">
        <f>ROUND(I234*H234,2)</f>
        <v>0</v>
      </c>
      <c r="BL234" s="17" t="s">
        <v>155</v>
      </c>
      <c r="BM234" s="229" t="s">
        <v>405</v>
      </c>
    </row>
    <row r="235" s="2" customFormat="1">
      <c r="A235" s="38"/>
      <c r="B235" s="39"/>
      <c r="C235" s="40"/>
      <c r="D235" s="231" t="s">
        <v>144</v>
      </c>
      <c r="E235" s="40"/>
      <c r="F235" s="232" t="s">
        <v>406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144</v>
      </c>
      <c r="AU235" s="17" t="s">
        <v>88</v>
      </c>
    </row>
    <row r="236" s="13" customFormat="1">
      <c r="A236" s="13"/>
      <c r="B236" s="237"/>
      <c r="C236" s="238"/>
      <c r="D236" s="231" t="s">
        <v>207</v>
      </c>
      <c r="E236" s="239" t="s">
        <v>1</v>
      </c>
      <c r="F236" s="240" t="s">
        <v>407</v>
      </c>
      <c r="G236" s="238"/>
      <c r="H236" s="241">
        <v>915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207</v>
      </c>
      <c r="AU236" s="247" t="s">
        <v>88</v>
      </c>
      <c r="AV236" s="13" t="s">
        <v>88</v>
      </c>
      <c r="AW236" s="13" t="s">
        <v>35</v>
      </c>
      <c r="AX236" s="13" t="s">
        <v>86</v>
      </c>
      <c r="AY236" s="247" t="s">
        <v>134</v>
      </c>
    </row>
    <row r="237" s="2" customFormat="1">
      <c r="A237" s="38"/>
      <c r="B237" s="39"/>
      <c r="C237" s="40"/>
      <c r="D237" s="231" t="s">
        <v>383</v>
      </c>
      <c r="E237" s="40"/>
      <c r="F237" s="274" t="s">
        <v>392</v>
      </c>
      <c r="G237" s="40"/>
      <c r="H237" s="40"/>
      <c r="I237" s="40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17" t="s">
        <v>88</v>
      </c>
    </row>
    <row r="238" s="2" customFormat="1">
      <c r="A238" s="38"/>
      <c r="B238" s="39"/>
      <c r="C238" s="40"/>
      <c r="D238" s="231" t="s">
        <v>383</v>
      </c>
      <c r="E238" s="40"/>
      <c r="F238" s="275" t="s">
        <v>393</v>
      </c>
      <c r="G238" s="40"/>
      <c r="H238" s="276">
        <v>915</v>
      </c>
      <c r="I238" s="40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17" t="s">
        <v>88</v>
      </c>
    </row>
    <row r="239" s="2" customFormat="1" ht="24.15" customHeight="1">
      <c r="A239" s="38"/>
      <c r="B239" s="39"/>
      <c r="C239" s="218" t="s">
        <v>408</v>
      </c>
      <c r="D239" s="218" t="s">
        <v>137</v>
      </c>
      <c r="E239" s="219" t="s">
        <v>409</v>
      </c>
      <c r="F239" s="220" t="s">
        <v>410</v>
      </c>
      <c r="G239" s="221" t="s">
        <v>247</v>
      </c>
      <c r="H239" s="222">
        <v>915</v>
      </c>
      <c r="I239" s="223"/>
      <c r="J239" s="224">
        <f>ROUND(I239*H239,2)</f>
        <v>0</v>
      </c>
      <c r="K239" s="220" t="s">
        <v>141</v>
      </c>
      <c r="L239" s="44"/>
      <c r="M239" s="225" t="s">
        <v>1</v>
      </c>
      <c r="N239" s="226" t="s">
        <v>43</v>
      </c>
      <c r="O239" s="91"/>
      <c r="P239" s="227">
        <f>O239*H239</f>
        <v>0</v>
      </c>
      <c r="Q239" s="227">
        <v>0.00040999999999999999</v>
      </c>
      <c r="R239" s="227">
        <f>Q239*H239</f>
        <v>0.37514999999999998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155</v>
      </c>
      <c r="AT239" s="229" t="s">
        <v>137</v>
      </c>
      <c r="AU239" s="229" t="s">
        <v>88</v>
      </c>
      <c r="AY239" s="17" t="s">
        <v>134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86</v>
      </c>
      <c r="BK239" s="230">
        <f>ROUND(I239*H239,2)</f>
        <v>0</v>
      </c>
      <c r="BL239" s="17" t="s">
        <v>155</v>
      </c>
      <c r="BM239" s="229" t="s">
        <v>411</v>
      </c>
    </row>
    <row r="240" s="2" customFormat="1">
      <c r="A240" s="38"/>
      <c r="B240" s="39"/>
      <c r="C240" s="40"/>
      <c r="D240" s="231" t="s">
        <v>144</v>
      </c>
      <c r="E240" s="40"/>
      <c r="F240" s="232" t="s">
        <v>412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144</v>
      </c>
      <c r="AU240" s="17" t="s">
        <v>88</v>
      </c>
    </row>
    <row r="241" s="13" customFormat="1">
      <c r="A241" s="13"/>
      <c r="B241" s="237"/>
      <c r="C241" s="238"/>
      <c r="D241" s="231" t="s">
        <v>207</v>
      </c>
      <c r="E241" s="239" t="s">
        <v>1</v>
      </c>
      <c r="F241" s="240" t="s">
        <v>224</v>
      </c>
      <c r="G241" s="238"/>
      <c r="H241" s="241">
        <v>915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207</v>
      </c>
      <c r="AU241" s="247" t="s">
        <v>88</v>
      </c>
      <c r="AV241" s="13" t="s">
        <v>88</v>
      </c>
      <c r="AW241" s="13" t="s">
        <v>35</v>
      </c>
      <c r="AX241" s="13" t="s">
        <v>86</v>
      </c>
      <c r="AY241" s="247" t="s">
        <v>134</v>
      </c>
    </row>
    <row r="242" s="2" customFormat="1">
      <c r="A242" s="38"/>
      <c r="B242" s="39"/>
      <c r="C242" s="40"/>
      <c r="D242" s="231" t="s">
        <v>383</v>
      </c>
      <c r="E242" s="40"/>
      <c r="F242" s="274" t="s">
        <v>392</v>
      </c>
      <c r="G242" s="40"/>
      <c r="H242" s="40"/>
      <c r="I242" s="40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U242" s="17" t="s">
        <v>88</v>
      </c>
    </row>
    <row r="243" s="2" customFormat="1">
      <c r="A243" s="38"/>
      <c r="B243" s="39"/>
      <c r="C243" s="40"/>
      <c r="D243" s="231" t="s">
        <v>383</v>
      </c>
      <c r="E243" s="40"/>
      <c r="F243" s="275" t="s">
        <v>393</v>
      </c>
      <c r="G243" s="40"/>
      <c r="H243" s="276">
        <v>915</v>
      </c>
      <c r="I243" s="40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U243" s="17" t="s">
        <v>88</v>
      </c>
    </row>
    <row r="244" s="2" customFormat="1" ht="24.15" customHeight="1">
      <c r="A244" s="38"/>
      <c r="B244" s="39"/>
      <c r="C244" s="218" t="s">
        <v>413</v>
      </c>
      <c r="D244" s="218" t="s">
        <v>137</v>
      </c>
      <c r="E244" s="219" t="s">
        <v>414</v>
      </c>
      <c r="F244" s="220" t="s">
        <v>415</v>
      </c>
      <c r="G244" s="221" t="s">
        <v>247</v>
      </c>
      <c r="H244" s="222">
        <v>915</v>
      </c>
      <c r="I244" s="223"/>
      <c r="J244" s="224">
        <f>ROUND(I244*H244,2)</f>
        <v>0</v>
      </c>
      <c r="K244" s="220" t="s">
        <v>141</v>
      </c>
      <c r="L244" s="44"/>
      <c r="M244" s="225" t="s">
        <v>1</v>
      </c>
      <c r="N244" s="226" t="s">
        <v>43</v>
      </c>
      <c r="O244" s="91"/>
      <c r="P244" s="227">
        <f>O244*H244</f>
        <v>0</v>
      </c>
      <c r="Q244" s="227">
        <v>0.10373</v>
      </c>
      <c r="R244" s="227">
        <f>Q244*H244</f>
        <v>94.912950000000009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155</v>
      </c>
      <c r="AT244" s="229" t="s">
        <v>137</v>
      </c>
      <c r="AU244" s="229" t="s">
        <v>88</v>
      </c>
      <c r="AY244" s="17" t="s">
        <v>134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86</v>
      </c>
      <c r="BK244" s="230">
        <f>ROUND(I244*H244,2)</f>
        <v>0</v>
      </c>
      <c r="BL244" s="17" t="s">
        <v>155</v>
      </c>
      <c r="BM244" s="229" t="s">
        <v>416</v>
      </c>
    </row>
    <row r="245" s="2" customFormat="1">
      <c r="A245" s="38"/>
      <c r="B245" s="39"/>
      <c r="C245" s="40"/>
      <c r="D245" s="231" t="s">
        <v>144</v>
      </c>
      <c r="E245" s="40"/>
      <c r="F245" s="232" t="s">
        <v>417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144</v>
      </c>
      <c r="AU245" s="17" t="s">
        <v>88</v>
      </c>
    </row>
    <row r="246" s="13" customFormat="1">
      <c r="A246" s="13"/>
      <c r="B246" s="237"/>
      <c r="C246" s="238"/>
      <c r="D246" s="231" t="s">
        <v>207</v>
      </c>
      <c r="E246" s="239" t="s">
        <v>224</v>
      </c>
      <c r="F246" s="240" t="s">
        <v>393</v>
      </c>
      <c r="G246" s="238"/>
      <c r="H246" s="241">
        <v>915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207</v>
      </c>
      <c r="AU246" s="247" t="s">
        <v>88</v>
      </c>
      <c r="AV246" s="13" t="s">
        <v>88</v>
      </c>
      <c r="AW246" s="13" t="s">
        <v>35</v>
      </c>
      <c r="AX246" s="13" t="s">
        <v>86</v>
      </c>
      <c r="AY246" s="247" t="s">
        <v>134</v>
      </c>
    </row>
    <row r="247" s="2" customFormat="1" ht="24.15" customHeight="1">
      <c r="A247" s="38"/>
      <c r="B247" s="39"/>
      <c r="C247" s="218" t="s">
        <v>418</v>
      </c>
      <c r="D247" s="218" t="s">
        <v>137</v>
      </c>
      <c r="E247" s="219" t="s">
        <v>419</v>
      </c>
      <c r="F247" s="220" t="s">
        <v>420</v>
      </c>
      <c r="G247" s="221" t="s">
        <v>247</v>
      </c>
      <c r="H247" s="222">
        <v>712</v>
      </c>
      <c r="I247" s="223"/>
      <c r="J247" s="224">
        <f>ROUND(I247*H247,2)</f>
        <v>0</v>
      </c>
      <c r="K247" s="220" t="s">
        <v>141</v>
      </c>
      <c r="L247" s="44"/>
      <c r="M247" s="225" t="s">
        <v>1</v>
      </c>
      <c r="N247" s="226" t="s">
        <v>43</v>
      </c>
      <c r="O247" s="91"/>
      <c r="P247" s="227">
        <f>O247*H247</f>
        <v>0</v>
      </c>
      <c r="Q247" s="227">
        <v>0.098000000000000004</v>
      </c>
      <c r="R247" s="227">
        <f>Q247*H247</f>
        <v>69.775999999999996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155</v>
      </c>
      <c r="AT247" s="229" t="s">
        <v>137</v>
      </c>
      <c r="AU247" s="229" t="s">
        <v>88</v>
      </c>
      <c r="AY247" s="17" t="s">
        <v>134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86</v>
      </c>
      <c r="BK247" s="230">
        <f>ROUND(I247*H247,2)</f>
        <v>0</v>
      </c>
      <c r="BL247" s="17" t="s">
        <v>155</v>
      </c>
      <c r="BM247" s="229" t="s">
        <v>421</v>
      </c>
    </row>
    <row r="248" s="2" customFormat="1">
      <c r="A248" s="38"/>
      <c r="B248" s="39"/>
      <c r="C248" s="40"/>
      <c r="D248" s="231" t="s">
        <v>144</v>
      </c>
      <c r="E248" s="40"/>
      <c r="F248" s="232" t="s">
        <v>422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144</v>
      </c>
      <c r="AU248" s="17" t="s">
        <v>88</v>
      </c>
    </row>
    <row r="249" s="13" customFormat="1">
      <c r="A249" s="13"/>
      <c r="B249" s="237"/>
      <c r="C249" s="238"/>
      <c r="D249" s="231" t="s">
        <v>207</v>
      </c>
      <c r="E249" s="239" t="s">
        <v>221</v>
      </c>
      <c r="F249" s="240" t="s">
        <v>385</v>
      </c>
      <c r="G249" s="238"/>
      <c r="H249" s="241">
        <v>712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207</v>
      </c>
      <c r="AU249" s="247" t="s">
        <v>88</v>
      </c>
      <c r="AV249" s="13" t="s">
        <v>88</v>
      </c>
      <c r="AW249" s="13" t="s">
        <v>35</v>
      </c>
      <c r="AX249" s="13" t="s">
        <v>86</v>
      </c>
      <c r="AY249" s="247" t="s">
        <v>134</v>
      </c>
    </row>
    <row r="250" s="2" customFormat="1" ht="24.15" customHeight="1">
      <c r="A250" s="38"/>
      <c r="B250" s="39"/>
      <c r="C250" s="264" t="s">
        <v>423</v>
      </c>
      <c r="D250" s="264" t="s">
        <v>307</v>
      </c>
      <c r="E250" s="265" t="s">
        <v>424</v>
      </c>
      <c r="F250" s="266" t="s">
        <v>425</v>
      </c>
      <c r="G250" s="267" t="s">
        <v>247</v>
      </c>
      <c r="H250" s="268">
        <v>719.12</v>
      </c>
      <c r="I250" s="269"/>
      <c r="J250" s="270">
        <f>ROUND(I250*H250,2)</f>
        <v>0</v>
      </c>
      <c r="K250" s="266" t="s">
        <v>141</v>
      </c>
      <c r="L250" s="271"/>
      <c r="M250" s="272" t="s">
        <v>1</v>
      </c>
      <c r="N250" s="273" t="s">
        <v>43</v>
      </c>
      <c r="O250" s="91"/>
      <c r="P250" s="227">
        <f>O250*H250</f>
        <v>0</v>
      </c>
      <c r="Q250" s="227">
        <v>0.13600000000000001</v>
      </c>
      <c r="R250" s="227">
        <f>Q250*H250</f>
        <v>97.800320000000013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176</v>
      </c>
      <c r="AT250" s="229" t="s">
        <v>307</v>
      </c>
      <c r="AU250" s="229" t="s">
        <v>88</v>
      </c>
      <c r="AY250" s="17" t="s">
        <v>134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86</v>
      </c>
      <c r="BK250" s="230">
        <f>ROUND(I250*H250,2)</f>
        <v>0</v>
      </c>
      <c r="BL250" s="17" t="s">
        <v>155</v>
      </c>
      <c r="BM250" s="229" t="s">
        <v>426</v>
      </c>
    </row>
    <row r="251" s="2" customFormat="1">
      <c r="A251" s="38"/>
      <c r="B251" s="39"/>
      <c r="C251" s="40"/>
      <c r="D251" s="231" t="s">
        <v>144</v>
      </c>
      <c r="E251" s="40"/>
      <c r="F251" s="232" t="s">
        <v>425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144</v>
      </c>
      <c r="AU251" s="17" t="s">
        <v>88</v>
      </c>
    </row>
    <row r="252" s="13" customFormat="1">
      <c r="A252" s="13"/>
      <c r="B252" s="237"/>
      <c r="C252" s="238"/>
      <c r="D252" s="231" t="s">
        <v>207</v>
      </c>
      <c r="E252" s="238"/>
      <c r="F252" s="240" t="s">
        <v>427</v>
      </c>
      <c r="G252" s="238"/>
      <c r="H252" s="241">
        <v>719.12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207</v>
      </c>
      <c r="AU252" s="247" t="s">
        <v>88</v>
      </c>
      <c r="AV252" s="13" t="s">
        <v>88</v>
      </c>
      <c r="AW252" s="13" t="s">
        <v>4</v>
      </c>
      <c r="AX252" s="13" t="s">
        <v>86</v>
      </c>
      <c r="AY252" s="247" t="s">
        <v>134</v>
      </c>
    </row>
    <row r="253" s="12" customFormat="1" ht="22.8" customHeight="1">
      <c r="A253" s="12"/>
      <c r="B253" s="202"/>
      <c r="C253" s="203"/>
      <c r="D253" s="204" t="s">
        <v>77</v>
      </c>
      <c r="E253" s="216" t="s">
        <v>176</v>
      </c>
      <c r="F253" s="216" t="s">
        <v>428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SUM(P254:P293)</f>
        <v>0</v>
      </c>
      <c r="Q253" s="210"/>
      <c r="R253" s="211">
        <f>SUM(R254:R293)</f>
        <v>17.695819999999998</v>
      </c>
      <c r="S253" s="210"/>
      <c r="T253" s="212">
        <f>SUM(T254:T293)</f>
        <v>7.3559999999999999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86</v>
      </c>
      <c r="AT253" s="214" t="s">
        <v>77</v>
      </c>
      <c r="AU253" s="214" t="s">
        <v>86</v>
      </c>
      <c r="AY253" s="213" t="s">
        <v>134</v>
      </c>
      <c r="BK253" s="215">
        <f>SUM(BK254:BK293)</f>
        <v>0</v>
      </c>
    </row>
    <row r="254" s="2" customFormat="1" ht="24.15" customHeight="1">
      <c r="A254" s="38"/>
      <c r="B254" s="39"/>
      <c r="C254" s="218" t="s">
        <v>429</v>
      </c>
      <c r="D254" s="218" t="s">
        <v>137</v>
      </c>
      <c r="E254" s="219" t="s">
        <v>430</v>
      </c>
      <c r="F254" s="220" t="s">
        <v>431</v>
      </c>
      <c r="G254" s="221" t="s">
        <v>268</v>
      </c>
      <c r="H254" s="222">
        <v>85</v>
      </c>
      <c r="I254" s="223"/>
      <c r="J254" s="224">
        <f>ROUND(I254*H254,2)</f>
        <v>0</v>
      </c>
      <c r="K254" s="220" t="s">
        <v>141</v>
      </c>
      <c r="L254" s="44"/>
      <c r="M254" s="225" t="s">
        <v>1</v>
      </c>
      <c r="N254" s="226" t="s">
        <v>43</v>
      </c>
      <c r="O254" s="91"/>
      <c r="P254" s="227">
        <f>O254*H254</f>
        <v>0</v>
      </c>
      <c r="Q254" s="227">
        <v>1.0000000000000001E-05</v>
      </c>
      <c r="R254" s="227">
        <f>Q254*H254</f>
        <v>0.00085000000000000006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155</v>
      </c>
      <c r="AT254" s="229" t="s">
        <v>137</v>
      </c>
      <c r="AU254" s="229" t="s">
        <v>88</v>
      </c>
      <c r="AY254" s="17" t="s">
        <v>134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86</v>
      </c>
      <c r="BK254" s="230">
        <f>ROUND(I254*H254,2)</f>
        <v>0</v>
      </c>
      <c r="BL254" s="17" t="s">
        <v>155</v>
      </c>
      <c r="BM254" s="229" t="s">
        <v>432</v>
      </c>
    </row>
    <row r="255" s="2" customFormat="1">
      <c r="A255" s="38"/>
      <c r="B255" s="39"/>
      <c r="C255" s="40"/>
      <c r="D255" s="231" t="s">
        <v>144</v>
      </c>
      <c r="E255" s="40"/>
      <c r="F255" s="232" t="s">
        <v>433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144</v>
      </c>
      <c r="AU255" s="17" t="s">
        <v>88</v>
      </c>
    </row>
    <row r="256" s="13" customFormat="1">
      <c r="A256" s="13"/>
      <c r="B256" s="237"/>
      <c r="C256" s="238"/>
      <c r="D256" s="231" t="s">
        <v>207</v>
      </c>
      <c r="E256" s="239" t="s">
        <v>1</v>
      </c>
      <c r="F256" s="240" t="s">
        <v>434</v>
      </c>
      <c r="G256" s="238"/>
      <c r="H256" s="241">
        <v>85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207</v>
      </c>
      <c r="AU256" s="247" t="s">
        <v>88</v>
      </c>
      <c r="AV256" s="13" t="s">
        <v>88</v>
      </c>
      <c r="AW256" s="13" t="s">
        <v>35</v>
      </c>
      <c r="AX256" s="13" t="s">
        <v>86</v>
      </c>
      <c r="AY256" s="247" t="s">
        <v>134</v>
      </c>
    </row>
    <row r="257" s="2" customFormat="1" ht="24.15" customHeight="1">
      <c r="A257" s="38"/>
      <c r="B257" s="39"/>
      <c r="C257" s="264" t="s">
        <v>435</v>
      </c>
      <c r="D257" s="264" t="s">
        <v>307</v>
      </c>
      <c r="E257" s="265" t="s">
        <v>436</v>
      </c>
      <c r="F257" s="266" t="s">
        <v>437</v>
      </c>
      <c r="G257" s="267" t="s">
        <v>268</v>
      </c>
      <c r="H257" s="268">
        <v>87.549999999999997</v>
      </c>
      <c r="I257" s="269"/>
      <c r="J257" s="270">
        <f>ROUND(I257*H257,2)</f>
        <v>0</v>
      </c>
      <c r="K257" s="266" t="s">
        <v>141</v>
      </c>
      <c r="L257" s="271"/>
      <c r="M257" s="272" t="s">
        <v>1</v>
      </c>
      <c r="N257" s="273" t="s">
        <v>43</v>
      </c>
      <c r="O257" s="91"/>
      <c r="P257" s="227">
        <f>O257*H257</f>
        <v>0</v>
      </c>
      <c r="Q257" s="227">
        <v>0.0061999999999999998</v>
      </c>
      <c r="R257" s="227">
        <f>Q257*H257</f>
        <v>0.54281000000000001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176</v>
      </c>
      <c r="AT257" s="229" t="s">
        <v>307</v>
      </c>
      <c r="AU257" s="229" t="s">
        <v>88</v>
      </c>
      <c r="AY257" s="17" t="s">
        <v>134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86</v>
      </c>
      <c r="BK257" s="230">
        <f>ROUND(I257*H257,2)</f>
        <v>0</v>
      </c>
      <c r="BL257" s="17" t="s">
        <v>155</v>
      </c>
      <c r="BM257" s="229" t="s">
        <v>438</v>
      </c>
    </row>
    <row r="258" s="2" customFormat="1">
      <c r="A258" s="38"/>
      <c r="B258" s="39"/>
      <c r="C258" s="40"/>
      <c r="D258" s="231" t="s">
        <v>144</v>
      </c>
      <c r="E258" s="40"/>
      <c r="F258" s="232" t="s">
        <v>437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144</v>
      </c>
      <c r="AU258" s="17" t="s">
        <v>88</v>
      </c>
    </row>
    <row r="259" s="13" customFormat="1">
      <c r="A259" s="13"/>
      <c r="B259" s="237"/>
      <c r="C259" s="238"/>
      <c r="D259" s="231" t="s">
        <v>207</v>
      </c>
      <c r="E259" s="238"/>
      <c r="F259" s="240" t="s">
        <v>439</v>
      </c>
      <c r="G259" s="238"/>
      <c r="H259" s="241">
        <v>87.549999999999997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207</v>
      </c>
      <c r="AU259" s="247" t="s">
        <v>88</v>
      </c>
      <c r="AV259" s="13" t="s">
        <v>88</v>
      </c>
      <c r="AW259" s="13" t="s">
        <v>4</v>
      </c>
      <c r="AX259" s="13" t="s">
        <v>86</v>
      </c>
      <c r="AY259" s="247" t="s">
        <v>134</v>
      </c>
    </row>
    <row r="260" s="2" customFormat="1" ht="24.15" customHeight="1">
      <c r="A260" s="38"/>
      <c r="B260" s="39"/>
      <c r="C260" s="218" t="s">
        <v>440</v>
      </c>
      <c r="D260" s="218" t="s">
        <v>137</v>
      </c>
      <c r="E260" s="219" t="s">
        <v>441</v>
      </c>
      <c r="F260" s="220" t="s">
        <v>442</v>
      </c>
      <c r="G260" s="221" t="s">
        <v>280</v>
      </c>
      <c r="H260" s="222">
        <v>2.7999999999999998</v>
      </c>
      <c r="I260" s="223"/>
      <c r="J260" s="224">
        <f>ROUND(I260*H260,2)</f>
        <v>0</v>
      </c>
      <c r="K260" s="220" t="s">
        <v>141</v>
      </c>
      <c r="L260" s="44"/>
      <c r="M260" s="225" t="s">
        <v>1</v>
      </c>
      <c r="N260" s="226" t="s">
        <v>43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1.9199999999999999</v>
      </c>
      <c r="T260" s="228">
        <f>S260*H260</f>
        <v>5.3759999999999994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155</v>
      </c>
      <c r="AT260" s="229" t="s">
        <v>137</v>
      </c>
      <c r="AU260" s="229" t="s">
        <v>88</v>
      </c>
      <c r="AY260" s="17" t="s">
        <v>134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86</v>
      </c>
      <c r="BK260" s="230">
        <f>ROUND(I260*H260,2)</f>
        <v>0</v>
      </c>
      <c r="BL260" s="17" t="s">
        <v>155</v>
      </c>
      <c r="BM260" s="229" t="s">
        <v>443</v>
      </c>
    </row>
    <row r="261" s="2" customFormat="1">
      <c r="A261" s="38"/>
      <c r="B261" s="39"/>
      <c r="C261" s="40"/>
      <c r="D261" s="231" t="s">
        <v>144</v>
      </c>
      <c r="E261" s="40"/>
      <c r="F261" s="232" t="s">
        <v>444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144</v>
      </c>
      <c r="AU261" s="17" t="s">
        <v>88</v>
      </c>
    </row>
    <row r="262" s="2" customFormat="1">
      <c r="A262" s="38"/>
      <c r="B262" s="39"/>
      <c r="C262" s="40"/>
      <c r="D262" s="231" t="s">
        <v>145</v>
      </c>
      <c r="E262" s="40"/>
      <c r="F262" s="236" t="s">
        <v>445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88</v>
      </c>
    </row>
    <row r="263" s="13" customFormat="1">
      <c r="A263" s="13"/>
      <c r="B263" s="237"/>
      <c r="C263" s="238"/>
      <c r="D263" s="231" t="s">
        <v>207</v>
      </c>
      <c r="E263" s="239" t="s">
        <v>1</v>
      </c>
      <c r="F263" s="240" t="s">
        <v>446</v>
      </c>
      <c r="G263" s="238"/>
      <c r="H263" s="241">
        <v>2.7999999999999998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207</v>
      </c>
      <c r="AU263" s="247" t="s">
        <v>88</v>
      </c>
      <c r="AV263" s="13" t="s">
        <v>88</v>
      </c>
      <c r="AW263" s="13" t="s">
        <v>35</v>
      </c>
      <c r="AX263" s="13" t="s">
        <v>86</v>
      </c>
      <c r="AY263" s="247" t="s">
        <v>134</v>
      </c>
    </row>
    <row r="264" s="2" customFormat="1" ht="24.15" customHeight="1">
      <c r="A264" s="38"/>
      <c r="B264" s="39"/>
      <c r="C264" s="218" t="s">
        <v>447</v>
      </c>
      <c r="D264" s="218" t="s">
        <v>137</v>
      </c>
      <c r="E264" s="219" t="s">
        <v>448</v>
      </c>
      <c r="F264" s="220" t="s">
        <v>449</v>
      </c>
      <c r="G264" s="221" t="s">
        <v>450</v>
      </c>
      <c r="H264" s="222">
        <v>13</v>
      </c>
      <c r="I264" s="223"/>
      <c r="J264" s="224">
        <f>ROUND(I264*H264,2)</f>
        <v>0</v>
      </c>
      <c r="K264" s="220" t="s">
        <v>141</v>
      </c>
      <c r="L264" s="44"/>
      <c r="M264" s="225" t="s">
        <v>1</v>
      </c>
      <c r="N264" s="226" t="s">
        <v>43</v>
      </c>
      <c r="O264" s="91"/>
      <c r="P264" s="227">
        <f>O264*H264</f>
        <v>0</v>
      </c>
      <c r="Q264" s="227">
        <v>0.12422</v>
      </c>
      <c r="R264" s="227">
        <f>Q264*H264</f>
        <v>1.61486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155</v>
      </c>
      <c r="AT264" s="229" t="s">
        <v>137</v>
      </c>
      <c r="AU264" s="229" t="s">
        <v>88</v>
      </c>
      <c r="AY264" s="17" t="s">
        <v>134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86</v>
      </c>
      <c r="BK264" s="230">
        <f>ROUND(I264*H264,2)</f>
        <v>0</v>
      </c>
      <c r="BL264" s="17" t="s">
        <v>155</v>
      </c>
      <c r="BM264" s="229" t="s">
        <v>451</v>
      </c>
    </row>
    <row r="265" s="2" customFormat="1">
      <c r="A265" s="38"/>
      <c r="B265" s="39"/>
      <c r="C265" s="40"/>
      <c r="D265" s="231" t="s">
        <v>144</v>
      </c>
      <c r="E265" s="40"/>
      <c r="F265" s="232" t="s">
        <v>452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88</v>
      </c>
    </row>
    <row r="266" s="13" customFormat="1">
      <c r="A266" s="13"/>
      <c r="B266" s="237"/>
      <c r="C266" s="238"/>
      <c r="D266" s="231" t="s">
        <v>207</v>
      </c>
      <c r="E266" s="239" t="s">
        <v>1</v>
      </c>
      <c r="F266" s="240" t="s">
        <v>203</v>
      </c>
      <c r="G266" s="238"/>
      <c r="H266" s="241">
        <v>13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207</v>
      </c>
      <c r="AU266" s="247" t="s">
        <v>88</v>
      </c>
      <c r="AV266" s="13" t="s">
        <v>88</v>
      </c>
      <c r="AW266" s="13" t="s">
        <v>35</v>
      </c>
      <c r="AX266" s="13" t="s">
        <v>86</v>
      </c>
      <c r="AY266" s="247" t="s">
        <v>134</v>
      </c>
    </row>
    <row r="267" s="2" customFormat="1" ht="24.15" customHeight="1">
      <c r="A267" s="38"/>
      <c r="B267" s="39"/>
      <c r="C267" s="264" t="s">
        <v>453</v>
      </c>
      <c r="D267" s="264" t="s">
        <v>307</v>
      </c>
      <c r="E267" s="265" t="s">
        <v>454</v>
      </c>
      <c r="F267" s="266" t="s">
        <v>455</v>
      </c>
      <c r="G267" s="267" t="s">
        <v>450</v>
      </c>
      <c r="H267" s="268">
        <v>13</v>
      </c>
      <c r="I267" s="269"/>
      <c r="J267" s="270">
        <f>ROUND(I267*H267,2)</f>
        <v>0</v>
      </c>
      <c r="K267" s="266" t="s">
        <v>141</v>
      </c>
      <c r="L267" s="271"/>
      <c r="M267" s="272" t="s">
        <v>1</v>
      </c>
      <c r="N267" s="273" t="s">
        <v>43</v>
      </c>
      <c r="O267" s="91"/>
      <c r="P267" s="227">
        <f>O267*H267</f>
        <v>0</v>
      </c>
      <c r="Q267" s="227">
        <v>0.071999999999999995</v>
      </c>
      <c r="R267" s="227">
        <f>Q267*H267</f>
        <v>0.93599999999999994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176</v>
      </c>
      <c r="AT267" s="229" t="s">
        <v>307</v>
      </c>
      <c r="AU267" s="229" t="s">
        <v>88</v>
      </c>
      <c r="AY267" s="17" t="s">
        <v>134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86</v>
      </c>
      <c r="BK267" s="230">
        <f>ROUND(I267*H267,2)</f>
        <v>0</v>
      </c>
      <c r="BL267" s="17" t="s">
        <v>155</v>
      </c>
      <c r="BM267" s="229" t="s">
        <v>456</v>
      </c>
    </row>
    <row r="268" s="2" customFormat="1">
      <c r="A268" s="38"/>
      <c r="B268" s="39"/>
      <c r="C268" s="40"/>
      <c r="D268" s="231" t="s">
        <v>144</v>
      </c>
      <c r="E268" s="40"/>
      <c r="F268" s="232" t="s">
        <v>455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144</v>
      </c>
      <c r="AU268" s="17" t="s">
        <v>88</v>
      </c>
    </row>
    <row r="269" s="2" customFormat="1" ht="24.15" customHeight="1">
      <c r="A269" s="38"/>
      <c r="B269" s="39"/>
      <c r="C269" s="218" t="s">
        <v>457</v>
      </c>
      <c r="D269" s="218" t="s">
        <v>137</v>
      </c>
      <c r="E269" s="219" t="s">
        <v>458</v>
      </c>
      <c r="F269" s="220" t="s">
        <v>459</v>
      </c>
      <c r="G269" s="221" t="s">
        <v>450</v>
      </c>
      <c r="H269" s="222">
        <v>13</v>
      </c>
      <c r="I269" s="223"/>
      <c r="J269" s="224">
        <f>ROUND(I269*H269,2)</f>
        <v>0</v>
      </c>
      <c r="K269" s="220" t="s">
        <v>141</v>
      </c>
      <c r="L269" s="44"/>
      <c r="M269" s="225" t="s">
        <v>1</v>
      </c>
      <c r="N269" s="226" t="s">
        <v>43</v>
      </c>
      <c r="O269" s="91"/>
      <c r="P269" s="227">
        <f>O269*H269</f>
        <v>0</v>
      </c>
      <c r="Q269" s="227">
        <v>0.02972</v>
      </c>
      <c r="R269" s="227">
        <f>Q269*H269</f>
        <v>0.38635999999999998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155</v>
      </c>
      <c r="AT269" s="229" t="s">
        <v>137</v>
      </c>
      <c r="AU269" s="229" t="s">
        <v>88</v>
      </c>
      <c r="AY269" s="17" t="s">
        <v>134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86</v>
      </c>
      <c r="BK269" s="230">
        <f>ROUND(I269*H269,2)</f>
        <v>0</v>
      </c>
      <c r="BL269" s="17" t="s">
        <v>155</v>
      </c>
      <c r="BM269" s="229" t="s">
        <v>460</v>
      </c>
    </row>
    <row r="270" s="2" customFormat="1">
      <c r="A270" s="38"/>
      <c r="B270" s="39"/>
      <c r="C270" s="40"/>
      <c r="D270" s="231" t="s">
        <v>144</v>
      </c>
      <c r="E270" s="40"/>
      <c r="F270" s="232" t="s">
        <v>461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144</v>
      </c>
      <c r="AU270" s="17" t="s">
        <v>88</v>
      </c>
    </row>
    <row r="271" s="2" customFormat="1" ht="24.15" customHeight="1">
      <c r="A271" s="38"/>
      <c r="B271" s="39"/>
      <c r="C271" s="264" t="s">
        <v>462</v>
      </c>
      <c r="D271" s="264" t="s">
        <v>307</v>
      </c>
      <c r="E271" s="265" t="s">
        <v>463</v>
      </c>
      <c r="F271" s="266" t="s">
        <v>464</v>
      </c>
      <c r="G271" s="267" t="s">
        <v>450</v>
      </c>
      <c r="H271" s="268">
        <v>13</v>
      </c>
      <c r="I271" s="269"/>
      <c r="J271" s="270">
        <f>ROUND(I271*H271,2)</f>
        <v>0</v>
      </c>
      <c r="K271" s="266" t="s">
        <v>141</v>
      </c>
      <c r="L271" s="271"/>
      <c r="M271" s="272" t="s">
        <v>1</v>
      </c>
      <c r="N271" s="273" t="s">
        <v>43</v>
      </c>
      <c r="O271" s="91"/>
      <c r="P271" s="227">
        <f>O271*H271</f>
        <v>0</v>
      </c>
      <c r="Q271" s="227">
        <v>0.058000000000000003</v>
      </c>
      <c r="R271" s="227">
        <f>Q271*H271</f>
        <v>0.754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176</v>
      </c>
      <c r="AT271" s="229" t="s">
        <v>307</v>
      </c>
      <c r="AU271" s="229" t="s">
        <v>88</v>
      </c>
      <c r="AY271" s="17" t="s">
        <v>134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86</v>
      </c>
      <c r="BK271" s="230">
        <f>ROUND(I271*H271,2)</f>
        <v>0</v>
      </c>
      <c r="BL271" s="17" t="s">
        <v>155</v>
      </c>
      <c r="BM271" s="229" t="s">
        <v>465</v>
      </c>
    </row>
    <row r="272" s="2" customFormat="1">
      <c r="A272" s="38"/>
      <c r="B272" s="39"/>
      <c r="C272" s="40"/>
      <c r="D272" s="231" t="s">
        <v>144</v>
      </c>
      <c r="E272" s="40"/>
      <c r="F272" s="232" t="s">
        <v>464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144</v>
      </c>
      <c r="AU272" s="17" t="s">
        <v>88</v>
      </c>
    </row>
    <row r="273" s="2" customFormat="1" ht="24.15" customHeight="1">
      <c r="A273" s="38"/>
      <c r="B273" s="39"/>
      <c r="C273" s="218" t="s">
        <v>466</v>
      </c>
      <c r="D273" s="218" t="s">
        <v>137</v>
      </c>
      <c r="E273" s="219" t="s">
        <v>467</v>
      </c>
      <c r="F273" s="220" t="s">
        <v>468</v>
      </c>
      <c r="G273" s="221" t="s">
        <v>450</v>
      </c>
      <c r="H273" s="222">
        <v>13</v>
      </c>
      <c r="I273" s="223"/>
      <c r="J273" s="224">
        <f>ROUND(I273*H273,2)</f>
        <v>0</v>
      </c>
      <c r="K273" s="220" t="s">
        <v>141</v>
      </c>
      <c r="L273" s="44"/>
      <c r="M273" s="225" t="s">
        <v>1</v>
      </c>
      <c r="N273" s="226" t="s">
        <v>43</v>
      </c>
      <c r="O273" s="91"/>
      <c r="P273" s="227">
        <f>O273*H273</f>
        <v>0</v>
      </c>
      <c r="Q273" s="227">
        <v>0.02972</v>
      </c>
      <c r="R273" s="227">
        <f>Q273*H273</f>
        <v>0.38635999999999998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155</v>
      </c>
      <c r="AT273" s="229" t="s">
        <v>137</v>
      </c>
      <c r="AU273" s="229" t="s">
        <v>88</v>
      </c>
      <c r="AY273" s="17" t="s">
        <v>134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86</v>
      </c>
      <c r="BK273" s="230">
        <f>ROUND(I273*H273,2)</f>
        <v>0</v>
      </c>
      <c r="BL273" s="17" t="s">
        <v>155</v>
      </c>
      <c r="BM273" s="229" t="s">
        <v>469</v>
      </c>
    </row>
    <row r="274" s="2" customFormat="1">
      <c r="A274" s="38"/>
      <c r="B274" s="39"/>
      <c r="C274" s="40"/>
      <c r="D274" s="231" t="s">
        <v>144</v>
      </c>
      <c r="E274" s="40"/>
      <c r="F274" s="232" t="s">
        <v>470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144</v>
      </c>
      <c r="AU274" s="17" t="s">
        <v>88</v>
      </c>
    </row>
    <row r="275" s="2" customFormat="1" ht="24.15" customHeight="1">
      <c r="A275" s="38"/>
      <c r="B275" s="39"/>
      <c r="C275" s="264" t="s">
        <v>471</v>
      </c>
      <c r="D275" s="264" t="s">
        <v>307</v>
      </c>
      <c r="E275" s="265" t="s">
        <v>472</v>
      </c>
      <c r="F275" s="266" t="s">
        <v>473</v>
      </c>
      <c r="G275" s="267" t="s">
        <v>450</v>
      </c>
      <c r="H275" s="268">
        <v>13</v>
      </c>
      <c r="I275" s="269"/>
      <c r="J275" s="270">
        <f>ROUND(I275*H275,2)</f>
        <v>0</v>
      </c>
      <c r="K275" s="266" t="s">
        <v>141</v>
      </c>
      <c r="L275" s="271"/>
      <c r="M275" s="272" t="s">
        <v>1</v>
      </c>
      <c r="N275" s="273" t="s">
        <v>43</v>
      </c>
      <c r="O275" s="91"/>
      <c r="P275" s="227">
        <f>O275*H275</f>
        <v>0</v>
      </c>
      <c r="Q275" s="227">
        <v>0.057000000000000002</v>
      </c>
      <c r="R275" s="227">
        <f>Q275*H275</f>
        <v>0.74099999999999999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176</v>
      </c>
      <c r="AT275" s="229" t="s">
        <v>307</v>
      </c>
      <c r="AU275" s="229" t="s">
        <v>88</v>
      </c>
      <c r="AY275" s="17" t="s">
        <v>134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86</v>
      </c>
      <c r="BK275" s="230">
        <f>ROUND(I275*H275,2)</f>
        <v>0</v>
      </c>
      <c r="BL275" s="17" t="s">
        <v>155</v>
      </c>
      <c r="BM275" s="229" t="s">
        <v>474</v>
      </c>
    </row>
    <row r="276" s="2" customFormat="1">
      <c r="A276" s="38"/>
      <c r="B276" s="39"/>
      <c r="C276" s="40"/>
      <c r="D276" s="231" t="s">
        <v>144</v>
      </c>
      <c r="E276" s="40"/>
      <c r="F276" s="232" t="s">
        <v>473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144</v>
      </c>
      <c r="AU276" s="17" t="s">
        <v>88</v>
      </c>
    </row>
    <row r="277" s="2" customFormat="1" ht="24.15" customHeight="1">
      <c r="A277" s="38"/>
      <c r="B277" s="39"/>
      <c r="C277" s="218" t="s">
        <v>475</v>
      </c>
      <c r="D277" s="218" t="s">
        <v>137</v>
      </c>
      <c r="E277" s="219" t="s">
        <v>476</v>
      </c>
      <c r="F277" s="220" t="s">
        <v>477</v>
      </c>
      <c r="G277" s="221" t="s">
        <v>450</v>
      </c>
      <c r="H277" s="222">
        <v>13</v>
      </c>
      <c r="I277" s="223"/>
      <c r="J277" s="224">
        <f>ROUND(I277*H277,2)</f>
        <v>0</v>
      </c>
      <c r="K277" s="220" t="s">
        <v>141</v>
      </c>
      <c r="L277" s="44"/>
      <c r="M277" s="225" t="s">
        <v>1</v>
      </c>
      <c r="N277" s="226" t="s">
        <v>43</v>
      </c>
      <c r="O277" s="91"/>
      <c r="P277" s="227">
        <f>O277*H277</f>
        <v>0</v>
      </c>
      <c r="Q277" s="227">
        <v>0.02972</v>
      </c>
      <c r="R277" s="227">
        <f>Q277*H277</f>
        <v>0.38635999999999998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155</v>
      </c>
      <c r="AT277" s="229" t="s">
        <v>137</v>
      </c>
      <c r="AU277" s="229" t="s">
        <v>88</v>
      </c>
      <c r="AY277" s="17" t="s">
        <v>134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86</v>
      </c>
      <c r="BK277" s="230">
        <f>ROUND(I277*H277,2)</f>
        <v>0</v>
      </c>
      <c r="BL277" s="17" t="s">
        <v>155</v>
      </c>
      <c r="BM277" s="229" t="s">
        <v>478</v>
      </c>
    </row>
    <row r="278" s="2" customFormat="1">
      <c r="A278" s="38"/>
      <c r="B278" s="39"/>
      <c r="C278" s="40"/>
      <c r="D278" s="231" t="s">
        <v>144</v>
      </c>
      <c r="E278" s="40"/>
      <c r="F278" s="232" t="s">
        <v>479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144</v>
      </c>
      <c r="AU278" s="17" t="s">
        <v>88</v>
      </c>
    </row>
    <row r="279" s="2" customFormat="1" ht="24.15" customHeight="1">
      <c r="A279" s="38"/>
      <c r="B279" s="39"/>
      <c r="C279" s="264" t="s">
        <v>480</v>
      </c>
      <c r="D279" s="264" t="s">
        <v>307</v>
      </c>
      <c r="E279" s="265" t="s">
        <v>481</v>
      </c>
      <c r="F279" s="266" t="s">
        <v>482</v>
      </c>
      <c r="G279" s="267" t="s">
        <v>450</v>
      </c>
      <c r="H279" s="268">
        <v>13</v>
      </c>
      <c r="I279" s="269"/>
      <c r="J279" s="270">
        <f>ROUND(I279*H279,2)</f>
        <v>0</v>
      </c>
      <c r="K279" s="266" t="s">
        <v>141</v>
      </c>
      <c r="L279" s="271"/>
      <c r="M279" s="272" t="s">
        <v>1</v>
      </c>
      <c r="N279" s="273" t="s">
        <v>43</v>
      </c>
      <c r="O279" s="91"/>
      <c r="P279" s="227">
        <f>O279*H279</f>
        <v>0</v>
      </c>
      <c r="Q279" s="227">
        <v>0.11</v>
      </c>
      <c r="R279" s="227">
        <f>Q279*H279</f>
        <v>1.4299999999999999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176</v>
      </c>
      <c r="AT279" s="229" t="s">
        <v>307</v>
      </c>
      <c r="AU279" s="229" t="s">
        <v>88</v>
      </c>
      <c r="AY279" s="17" t="s">
        <v>134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86</v>
      </c>
      <c r="BK279" s="230">
        <f>ROUND(I279*H279,2)</f>
        <v>0</v>
      </c>
      <c r="BL279" s="17" t="s">
        <v>155</v>
      </c>
      <c r="BM279" s="229" t="s">
        <v>483</v>
      </c>
    </row>
    <row r="280" s="2" customFormat="1">
      <c r="A280" s="38"/>
      <c r="B280" s="39"/>
      <c r="C280" s="40"/>
      <c r="D280" s="231" t="s">
        <v>144</v>
      </c>
      <c r="E280" s="40"/>
      <c r="F280" s="232" t="s">
        <v>482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144</v>
      </c>
      <c r="AU280" s="17" t="s">
        <v>88</v>
      </c>
    </row>
    <row r="281" s="2" customFormat="1" ht="24.15" customHeight="1">
      <c r="A281" s="38"/>
      <c r="B281" s="39"/>
      <c r="C281" s="218" t="s">
        <v>484</v>
      </c>
      <c r="D281" s="218" t="s">
        <v>137</v>
      </c>
      <c r="E281" s="219" t="s">
        <v>485</v>
      </c>
      <c r="F281" s="220" t="s">
        <v>486</v>
      </c>
      <c r="G281" s="221" t="s">
        <v>450</v>
      </c>
      <c r="H281" s="222">
        <v>13</v>
      </c>
      <c r="I281" s="223"/>
      <c r="J281" s="224">
        <f>ROUND(I281*H281,2)</f>
        <v>0</v>
      </c>
      <c r="K281" s="220" t="s">
        <v>141</v>
      </c>
      <c r="L281" s="44"/>
      <c r="M281" s="225" t="s">
        <v>1</v>
      </c>
      <c r="N281" s="226" t="s">
        <v>43</v>
      </c>
      <c r="O281" s="91"/>
      <c r="P281" s="227">
        <f>O281*H281</f>
        <v>0</v>
      </c>
      <c r="Q281" s="227">
        <v>0.02972</v>
      </c>
      <c r="R281" s="227">
        <f>Q281*H281</f>
        <v>0.38635999999999998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155</v>
      </c>
      <c r="AT281" s="229" t="s">
        <v>137</v>
      </c>
      <c r="AU281" s="229" t="s">
        <v>88</v>
      </c>
      <c r="AY281" s="17" t="s">
        <v>134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86</v>
      </c>
      <c r="BK281" s="230">
        <f>ROUND(I281*H281,2)</f>
        <v>0</v>
      </c>
      <c r="BL281" s="17" t="s">
        <v>155</v>
      </c>
      <c r="BM281" s="229" t="s">
        <v>487</v>
      </c>
    </row>
    <row r="282" s="2" customFormat="1">
      <c r="A282" s="38"/>
      <c r="B282" s="39"/>
      <c r="C282" s="40"/>
      <c r="D282" s="231" t="s">
        <v>144</v>
      </c>
      <c r="E282" s="40"/>
      <c r="F282" s="232" t="s">
        <v>488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144</v>
      </c>
      <c r="AU282" s="17" t="s">
        <v>88</v>
      </c>
    </row>
    <row r="283" s="2" customFormat="1" ht="33" customHeight="1">
      <c r="A283" s="38"/>
      <c r="B283" s="39"/>
      <c r="C283" s="264" t="s">
        <v>489</v>
      </c>
      <c r="D283" s="264" t="s">
        <v>307</v>
      </c>
      <c r="E283" s="265" t="s">
        <v>490</v>
      </c>
      <c r="F283" s="266" t="s">
        <v>491</v>
      </c>
      <c r="G283" s="267" t="s">
        <v>450</v>
      </c>
      <c r="H283" s="268">
        <v>13</v>
      </c>
      <c r="I283" s="269"/>
      <c r="J283" s="270">
        <f>ROUND(I283*H283,2)</f>
        <v>0</v>
      </c>
      <c r="K283" s="266" t="s">
        <v>141</v>
      </c>
      <c r="L283" s="271"/>
      <c r="M283" s="272" t="s">
        <v>1</v>
      </c>
      <c r="N283" s="273" t="s">
        <v>43</v>
      </c>
      <c r="O283" s="91"/>
      <c r="P283" s="227">
        <f>O283*H283</f>
        <v>0</v>
      </c>
      <c r="Q283" s="227">
        <v>0.29799999999999999</v>
      </c>
      <c r="R283" s="227">
        <f>Q283*H283</f>
        <v>3.8739999999999997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176</v>
      </c>
      <c r="AT283" s="229" t="s">
        <v>307</v>
      </c>
      <c r="AU283" s="229" t="s">
        <v>88</v>
      </c>
      <c r="AY283" s="17" t="s">
        <v>134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86</v>
      </c>
      <c r="BK283" s="230">
        <f>ROUND(I283*H283,2)</f>
        <v>0</v>
      </c>
      <c r="BL283" s="17" t="s">
        <v>155</v>
      </c>
      <c r="BM283" s="229" t="s">
        <v>492</v>
      </c>
    </row>
    <row r="284" s="2" customFormat="1">
      <c r="A284" s="38"/>
      <c r="B284" s="39"/>
      <c r="C284" s="40"/>
      <c r="D284" s="231" t="s">
        <v>144</v>
      </c>
      <c r="E284" s="40"/>
      <c r="F284" s="232" t="s">
        <v>491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144</v>
      </c>
      <c r="AU284" s="17" t="s">
        <v>88</v>
      </c>
    </row>
    <row r="285" s="2" customFormat="1" ht="24.15" customHeight="1">
      <c r="A285" s="38"/>
      <c r="B285" s="39"/>
      <c r="C285" s="218" t="s">
        <v>493</v>
      </c>
      <c r="D285" s="218" t="s">
        <v>137</v>
      </c>
      <c r="E285" s="219" t="s">
        <v>494</v>
      </c>
      <c r="F285" s="220" t="s">
        <v>495</v>
      </c>
      <c r="G285" s="221" t="s">
        <v>450</v>
      </c>
      <c r="H285" s="222">
        <v>13</v>
      </c>
      <c r="I285" s="223"/>
      <c r="J285" s="224">
        <f>ROUND(I285*H285,2)</f>
        <v>0</v>
      </c>
      <c r="K285" s="220" t="s">
        <v>141</v>
      </c>
      <c r="L285" s="44"/>
      <c r="M285" s="225" t="s">
        <v>1</v>
      </c>
      <c r="N285" s="226" t="s">
        <v>43</v>
      </c>
      <c r="O285" s="91"/>
      <c r="P285" s="227">
        <f>O285*H285</f>
        <v>0</v>
      </c>
      <c r="Q285" s="227">
        <v>0.21734000000000001</v>
      </c>
      <c r="R285" s="227">
        <f>Q285*H285</f>
        <v>2.8254200000000003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155</v>
      </c>
      <c r="AT285" s="229" t="s">
        <v>137</v>
      </c>
      <c r="AU285" s="229" t="s">
        <v>88</v>
      </c>
      <c r="AY285" s="17" t="s">
        <v>134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86</v>
      </c>
      <c r="BK285" s="230">
        <f>ROUND(I285*H285,2)</f>
        <v>0</v>
      </c>
      <c r="BL285" s="17" t="s">
        <v>155</v>
      </c>
      <c r="BM285" s="229" t="s">
        <v>496</v>
      </c>
    </row>
    <row r="286" s="2" customFormat="1">
      <c r="A286" s="38"/>
      <c r="B286" s="39"/>
      <c r="C286" s="40"/>
      <c r="D286" s="231" t="s">
        <v>144</v>
      </c>
      <c r="E286" s="40"/>
      <c r="F286" s="232" t="s">
        <v>495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144</v>
      </c>
      <c r="AU286" s="17" t="s">
        <v>88</v>
      </c>
    </row>
    <row r="287" s="2" customFormat="1" ht="24.15" customHeight="1">
      <c r="A287" s="38"/>
      <c r="B287" s="39"/>
      <c r="C287" s="264" t="s">
        <v>497</v>
      </c>
      <c r="D287" s="264" t="s">
        <v>307</v>
      </c>
      <c r="E287" s="265" t="s">
        <v>498</v>
      </c>
      <c r="F287" s="266" t="s">
        <v>499</v>
      </c>
      <c r="G287" s="267" t="s">
        <v>450</v>
      </c>
      <c r="H287" s="268">
        <v>13</v>
      </c>
      <c r="I287" s="269"/>
      <c r="J287" s="270">
        <f>ROUND(I287*H287,2)</f>
        <v>0</v>
      </c>
      <c r="K287" s="266" t="s">
        <v>141</v>
      </c>
      <c r="L287" s="271"/>
      <c r="M287" s="272" t="s">
        <v>1</v>
      </c>
      <c r="N287" s="273" t="s">
        <v>43</v>
      </c>
      <c r="O287" s="91"/>
      <c r="P287" s="227">
        <f>O287*H287</f>
        <v>0</v>
      </c>
      <c r="Q287" s="227">
        <v>0.108</v>
      </c>
      <c r="R287" s="227">
        <f>Q287*H287</f>
        <v>1.4039999999999999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176</v>
      </c>
      <c r="AT287" s="229" t="s">
        <v>307</v>
      </c>
      <c r="AU287" s="229" t="s">
        <v>88</v>
      </c>
      <c r="AY287" s="17" t="s">
        <v>134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86</v>
      </c>
      <c r="BK287" s="230">
        <f>ROUND(I287*H287,2)</f>
        <v>0</v>
      </c>
      <c r="BL287" s="17" t="s">
        <v>155</v>
      </c>
      <c r="BM287" s="229" t="s">
        <v>500</v>
      </c>
    </row>
    <row r="288" s="2" customFormat="1">
      <c r="A288" s="38"/>
      <c r="B288" s="39"/>
      <c r="C288" s="40"/>
      <c r="D288" s="231" t="s">
        <v>144</v>
      </c>
      <c r="E288" s="40"/>
      <c r="F288" s="232" t="s">
        <v>499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144</v>
      </c>
      <c r="AU288" s="17" t="s">
        <v>88</v>
      </c>
    </row>
    <row r="289" s="2" customFormat="1" ht="24.15" customHeight="1">
      <c r="A289" s="38"/>
      <c r="B289" s="39"/>
      <c r="C289" s="264" t="s">
        <v>501</v>
      </c>
      <c r="D289" s="264" t="s">
        <v>307</v>
      </c>
      <c r="E289" s="265" t="s">
        <v>502</v>
      </c>
      <c r="F289" s="266" t="s">
        <v>503</v>
      </c>
      <c r="G289" s="267" t="s">
        <v>450</v>
      </c>
      <c r="H289" s="268">
        <v>13</v>
      </c>
      <c r="I289" s="269"/>
      <c r="J289" s="270">
        <f>ROUND(I289*H289,2)</f>
        <v>0</v>
      </c>
      <c r="K289" s="266" t="s">
        <v>141</v>
      </c>
      <c r="L289" s="271"/>
      <c r="M289" s="272" t="s">
        <v>1</v>
      </c>
      <c r="N289" s="273" t="s">
        <v>43</v>
      </c>
      <c r="O289" s="91"/>
      <c r="P289" s="227">
        <f>O289*H289</f>
        <v>0</v>
      </c>
      <c r="Q289" s="227">
        <v>0.0040000000000000001</v>
      </c>
      <c r="R289" s="227">
        <f>Q289*H289</f>
        <v>0.052000000000000005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176</v>
      </c>
      <c r="AT289" s="229" t="s">
        <v>307</v>
      </c>
      <c r="AU289" s="229" t="s">
        <v>88</v>
      </c>
      <c r="AY289" s="17" t="s">
        <v>134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86</v>
      </c>
      <c r="BK289" s="230">
        <f>ROUND(I289*H289,2)</f>
        <v>0</v>
      </c>
      <c r="BL289" s="17" t="s">
        <v>155</v>
      </c>
      <c r="BM289" s="229" t="s">
        <v>504</v>
      </c>
    </row>
    <row r="290" s="2" customFormat="1">
      <c r="A290" s="38"/>
      <c r="B290" s="39"/>
      <c r="C290" s="40"/>
      <c r="D290" s="231" t="s">
        <v>144</v>
      </c>
      <c r="E290" s="40"/>
      <c r="F290" s="232" t="s">
        <v>503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144</v>
      </c>
      <c r="AU290" s="17" t="s">
        <v>88</v>
      </c>
    </row>
    <row r="291" s="2" customFormat="1" ht="33" customHeight="1">
      <c r="A291" s="38"/>
      <c r="B291" s="39"/>
      <c r="C291" s="218" t="s">
        <v>505</v>
      </c>
      <c r="D291" s="218" t="s">
        <v>137</v>
      </c>
      <c r="E291" s="219" t="s">
        <v>506</v>
      </c>
      <c r="F291" s="220" t="s">
        <v>507</v>
      </c>
      <c r="G291" s="221" t="s">
        <v>242</v>
      </c>
      <c r="H291" s="222">
        <v>3</v>
      </c>
      <c r="I291" s="223"/>
      <c r="J291" s="224">
        <f>ROUND(I291*H291,2)</f>
        <v>0</v>
      </c>
      <c r="K291" s="220" t="s">
        <v>141</v>
      </c>
      <c r="L291" s="44"/>
      <c r="M291" s="225" t="s">
        <v>1</v>
      </c>
      <c r="N291" s="226" t="s">
        <v>43</v>
      </c>
      <c r="O291" s="91"/>
      <c r="P291" s="227">
        <f>O291*H291</f>
        <v>0</v>
      </c>
      <c r="Q291" s="227">
        <v>0.65847999999999995</v>
      </c>
      <c r="R291" s="227">
        <f>Q291*H291</f>
        <v>1.9754399999999999</v>
      </c>
      <c r="S291" s="227">
        <v>0.66000000000000003</v>
      </c>
      <c r="T291" s="228">
        <f>S291*H291</f>
        <v>1.98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155</v>
      </c>
      <c r="AT291" s="229" t="s">
        <v>137</v>
      </c>
      <c r="AU291" s="229" t="s">
        <v>88</v>
      </c>
      <c r="AY291" s="17" t="s">
        <v>134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86</v>
      </c>
      <c r="BK291" s="230">
        <f>ROUND(I291*H291,2)</f>
        <v>0</v>
      </c>
      <c r="BL291" s="17" t="s">
        <v>155</v>
      </c>
      <c r="BM291" s="229" t="s">
        <v>508</v>
      </c>
    </row>
    <row r="292" s="2" customFormat="1">
      <c r="A292" s="38"/>
      <c r="B292" s="39"/>
      <c r="C292" s="40"/>
      <c r="D292" s="231" t="s">
        <v>144</v>
      </c>
      <c r="E292" s="40"/>
      <c r="F292" s="232" t="s">
        <v>509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144</v>
      </c>
      <c r="AU292" s="17" t="s">
        <v>88</v>
      </c>
    </row>
    <row r="293" s="13" customFormat="1">
      <c r="A293" s="13"/>
      <c r="B293" s="237"/>
      <c r="C293" s="238"/>
      <c r="D293" s="231" t="s">
        <v>207</v>
      </c>
      <c r="E293" s="239" t="s">
        <v>1</v>
      </c>
      <c r="F293" s="240" t="s">
        <v>150</v>
      </c>
      <c r="G293" s="238"/>
      <c r="H293" s="241">
        <v>3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207</v>
      </c>
      <c r="AU293" s="247" t="s">
        <v>88</v>
      </c>
      <c r="AV293" s="13" t="s">
        <v>88</v>
      </c>
      <c r="AW293" s="13" t="s">
        <v>35</v>
      </c>
      <c r="AX293" s="13" t="s">
        <v>86</v>
      </c>
      <c r="AY293" s="247" t="s">
        <v>134</v>
      </c>
    </row>
    <row r="294" s="12" customFormat="1" ht="22.8" customHeight="1">
      <c r="A294" s="12"/>
      <c r="B294" s="202"/>
      <c r="C294" s="203"/>
      <c r="D294" s="204" t="s">
        <v>77</v>
      </c>
      <c r="E294" s="216" t="s">
        <v>181</v>
      </c>
      <c r="F294" s="216" t="s">
        <v>510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SUM(P295:P350)</f>
        <v>0</v>
      </c>
      <c r="Q294" s="210"/>
      <c r="R294" s="211">
        <f>SUM(R295:R350)</f>
        <v>111.10968490000002</v>
      </c>
      <c r="S294" s="210"/>
      <c r="T294" s="212">
        <f>SUM(T295:T350)</f>
        <v>0.76400000000000001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86</v>
      </c>
      <c r="AT294" s="214" t="s">
        <v>77</v>
      </c>
      <c r="AU294" s="214" t="s">
        <v>86</v>
      </c>
      <c r="AY294" s="213" t="s">
        <v>134</v>
      </c>
      <c r="BK294" s="215">
        <f>SUM(BK295:BK350)</f>
        <v>0</v>
      </c>
    </row>
    <row r="295" s="2" customFormat="1" ht="24.15" customHeight="1">
      <c r="A295" s="38"/>
      <c r="B295" s="39"/>
      <c r="C295" s="218" t="s">
        <v>511</v>
      </c>
      <c r="D295" s="218" t="s">
        <v>137</v>
      </c>
      <c r="E295" s="219" t="s">
        <v>512</v>
      </c>
      <c r="F295" s="220" t="s">
        <v>513</v>
      </c>
      <c r="G295" s="221" t="s">
        <v>242</v>
      </c>
      <c r="H295" s="222">
        <v>10</v>
      </c>
      <c r="I295" s="223"/>
      <c r="J295" s="224">
        <f>ROUND(I295*H295,2)</f>
        <v>0</v>
      </c>
      <c r="K295" s="220" t="s">
        <v>141</v>
      </c>
      <c r="L295" s="44"/>
      <c r="M295" s="225" t="s">
        <v>1</v>
      </c>
      <c r="N295" s="226" t="s">
        <v>43</v>
      </c>
      <c r="O295" s="91"/>
      <c r="P295" s="227">
        <f>O295*H295</f>
        <v>0</v>
      </c>
      <c r="Q295" s="227">
        <v>0.00069999999999999999</v>
      </c>
      <c r="R295" s="227">
        <f>Q295*H295</f>
        <v>0.0070000000000000001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155</v>
      </c>
      <c r="AT295" s="229" t="s">
        <v>137</v>
      </c>
      <c r="AU295" s="229" t="s">
        <v>88</v>
      </c>
      <c r="AY295" s="17" t="s">
        <v>134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86</v>
      </c>
      <c r="BK295" s="230">
        <f>ROUND(I295*H295,2)</f>
        <v>0</v>
      </c>
      <c r="BL295" s="17" t="s">
        <v>155</v>
      </c>
      <c r="BM295" s="229" t="s">
        <v>514</v>
      </c>
    </row>
    <row r="296" s="2" customFormat="1">
      <c r="A296" s="38"/>
      <c r="B296" s="39"/>
      <c r="C296" s="40"/>
      <c r="D296" s="231" t="s">
        <v>144</v>
      </c>
      <c r="E296" s="40"/>
      <c r="F296" s="232" t="s">
        <v>515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144</v>
      </c>
      <c r="AU296" s="17" t="s">
        <v>88</v>
      </c>
    </row>
    <row r="297" s="13" customFormat="1">
      <c r="A297" s="13"/>
      <c r="B297" s="237"/>
      <c r="C297" s="238"/>
      <c r="D297" s="231" t="s">
        <v>207</v>
      </c>
      <c r="E297" s="239" t="s">
        <v>1</v>
      </c>
      <c r="F297" s="240" t="s">
        <v>516</v>
      </c>
      <c r="G297" s="238"/>
      <c r="H297" s="241">
        <v>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207</v>
      </c>
      <c r="AU297" s="247" t="s">
        <v>88</v>
      </c>
      <c r="AV297" s="13" t="s">
        <v>88</v>
      </c>
      <c r="AW297" s="13" t="s">
        <v>35</v>
      </c>
      <c r="AX297" s="13" t="s">
        <v>78</v>
      </c>
      <c r="AY297" s="247" t="s">
        <v>134</v>
      </c>
    </row>
    <row r="298" s="13" customFormat="1">
      <c r="A298" s="13"/>
      <c r="B298" s="237"/>
      <c r="C298" s="238"/>
      <c r="D298" s="231" t="s">
        <v>207</v>
      </c>
      <c r="E298" s="239" t="s">
        <v>1</v>
      </c>
      <c r="F298" s="240" t="s">
        <v>517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207</v>
      </c>
      <c r="AU298" s="247" t="s">
        <v>88</v>
      </c>
      <c r="AV298" s="13" t="s">
        <v>88</v>
      </c>
      <c r="AW298" s="13" t="s">
        <v>35</v>
      </c>
      <c r="AX298" s="13" t="s">
        <v>78</v>
      </c>
      <c r="AY298" s="247" t="s">
        <v>134</v>
      </c>
    </row>
    <row r="299" s="13" customFormat="1">
      <c r="A299" s="13"/>
      <c r="B299" s="237"/>
      <c r="C299" s="238"/>
      <c r="D299" s="231" t="s">
        <v>207</v>
      </c>
      <c r="E299" s="239" t="s">
        <v>1</v>
      </c>
      <c r="F299" s="240" t="s">
        <v>518</v>
      </c>
      <c r="G299" s="238"/>
      <c r="H299" s="241">
        <v>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207</v>
      </c>
      <c r="AU299" s="247" t="s">
        <v>88</v>
      </c>
      <c r="AV299" s="13" t="s">
        <v>88</v>
      </c>
      <c r="AW299" s="13" t="s">
        <v>35</v>
      </c>
      <c r="AX299" s="13" t="s">
        <v>78</v>
      </c>
      <c r="AY299" s="247" t="s">
        <v>134</v>
      </c>
    </row>
    <row r="300" s="13" customFormat="1">
      <c r="A300" s="13"/>
      <c r="B300" s="237"/>
      <c r="C300" s="238"/>
      <c r="D300" s="231" t="s">
        <v>207</v>
      </c>
      <c r="E300" s="239" t="s">
        <v>1</v>
      </c>
      <c r="F300" s="240" t="s">
        <v>519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207</v>
      </c>
      <c r="AU300" s="247" t="s">
        <v>88</v>
      </c>
      <c r="AV300" s="13" t="s">
        <v>88</v>
      </c>
      <c r="AW300" s="13" t="s">
        <v>35</v>
      </c>
      <c r="AX300" s="13" t="s">
        <v>78</v>
      </c>
      <c r="AY300" s="247" t="s">
        <v>134</v>
      </c>
    </row>
    <row r="301" s="13" customFormat="1">
      <c r="A301" s="13"/>
      <c r="B301" s="237"/>
      <c r="C301" s="238"/>
      <c r="D301" s="231" t="s">
        <v>207</v>
      </c>
      <c r="E301" s="239" t="s">
        <v>1</v>
      </c>
      <c r="F301" s="240" t="s">
        <v>520</v>
      </c>
      <c r="G301" s="238"/>
      <c r="H301" s="241">
        <v>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207</v>
      </c>
      <c r="AU301" s="247" t="s">
        <v>88</v>
      </c>
      <c r="AV301" s="13" t="s">
        <v>88</v>
      </c>
      <c r="AW301" s="13" t="s">
        <v>35</v>
      </c>
      <c r="AX301" s="13" t="s">
        <v>78</v>
      </c>
      <c r="AY301" s="247" t="s">
        <v>134</v>
      </c>
    </row>
    <row r="302" s="14" customFormat="1">
      <c r="A302" s="14"/>
      <c r="B302" s="248"/>
      <c r="C302" s="249"/>
      <c r="D302" s="231" t="s">
        <v>207</v>
      </c>
      <c r="E302" s="250" t="s">
        <v>1</v>
      </c>
      <c r="F302" s="251" t="s">
        <v>209</v>
      </c>
      <c r="G302" s="249"/>
      <c r="H302" s="252">
        <v>10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207</v>
      </c>
      <c r="AU302" s="258" t="s">
        <v>88</v>
      </c>
      <c r="AV302" s="14" t="s">
        <v>155</v>
      </c>
      <c r="AW302" s="14" t="s">
        <v>35</v>
      </c>
      <c r="AX302" s="14" t="s">
        <v>86</v>
      </c>
      <c r="AY302" s="258" t="s">
        <v>134</v>
      </c>
    </row>
    <row r="303" s="2" customFormat="1" ht="16.5" customHeight="1">
      <c r="A303" s="38"/>
      <c r="B303" s="39"/>
      <c r="C303" s="264" t="s">
        <v>521</v>
      </c>
      <c r="D303" s="264" t="s">
        <v>307</v>
      </c>
      <c r="E303" s="265" t="s">
        <v>522</v>
      </c>
      <c r="F303" s="266" t="s">
        <v>523</v>
      </c>
      <c r="G303" s="267" t="s">
        <v>242</v>
      </c>
      <c r="H303" s="268">
        <v>1</v>
      </c>
      <c r="I303" s="269"/>
      <c r="J303" s="270">
        <f>ROUND(I303*H303,2)</f>
        <v>0</v>
      </c>
      <c r="K303" s="266" t="s">
        <v>141</v>
      </c>
      <c r="L303" s="271"/>
      <c r="M303" s="272" t="s">
        <v>1</v>
      </c>
      <c r="N303" s="273" t="s">
        <v>43</v>
      </c>
      <c r="O303" s="91"/>
      <c r="P303" s="227">
        <f>O303*H303</f>
        <v>0</v>
      </c>
      <c r="Q303" s="227">
        <v>0.0040000000000000001</v>
      </c>
      <c r="R303" s="227">
        <f>Q303*H303</f>
        <v>0.0040000000000000001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176</v>
      </c>
      <c r="AT303" s="229" t="s">
        <v>307</v>
      </c>
      <c r="AU303" s="229" t="s">
        <v>88</v>
      </c>
      <c r="AY303" s="17" t="s">
        <v>134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86</v>
      </c>
      <c r="BK303" s="230">
        <f>ROUND(I303*H303,2)</f>
        <v>0</v>
      </c>
      <c r="BL303" s="17" t="s">
        <v>155</v>
      </c>
      <c r="BM303" s="229" t="s">
        <v>524</v>
      </c>
    </row>
    <row r="304" s="2" customFormat="1">
      <c r="A304" s="38"/>
      <c r="B304" s="39"/>
      <c r="C304" s="40"/>
      <c r="D304" s="231" t="s">
        <v>144</v>
      </c>
      <c r="E304" s="40"/>
      <c r="F304" s="232" t="s">
        <v>523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144</v>
      </c>
      <c r="AU304" s="17" t="s">
        <v>88</v>
      </c>
    </row>
    <row r="305" s="2" customFormat="1" ht="24.15" customHeight="1">
      <c r="A305" s="38"/>
      <c r="B305" s="39"/>
      <c r="C305" s="264" t="s">
        <v>525</v>
      </c>
      <c r="D305" s="264" t="s">
        <v>307</v>
      </c>
      <c r="E305" s="265" t="s">
        <v>526</v>
      </c>
      <c r="F305" s="266" t="s">
        <v>527</v>
      </c>
      <c r="G305" s="267" t="s">
        <v>242</v>
      </c>
      <c r="H305" s="268">
        <v>2</v>
      </c>
      <c r="I305" s="269"/>
      <c r="J305" s="270">
        <f>ROUND(I305*H305,2)</f>
        <v>0</v>
      </c>
      <c r="K305" s="266" t="s">
        <v>141</v>
      </c>
      <c r="L305" s="271"/>
      <c r="M305" s="272" t="s">
        <v>1</v>
      </c>
      <c r="N305" s="273" t="s">
        <v>43</v>
      </c>
      <c r="O305" s="91"/>
      <c r="P305" s="227">
        <f>O305*H305</f>
        <v>0</v>
      </c>
      <c r="Q305" s="227">
        <v>0.0025999999999999999</v>
      </c>
      <c r="R305" s="227">
        <f>Q305*H305</f>
        <v>0.0051999999999999998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176</v>
      </c>
      <c r="AT305" s="229" t="s">
        <v>307</v>
      </c>
      <c r="AU305" s="229" t="s">
        <v>88</v>
      </c>
      <c r="AY305" s="17" t="s">
        <v>134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86</v>
      </c>
      <c r="BK305" s="230">
        <f>ROUND(I305*H305,2)</f>
        <v>0</v>
      </c>
      <c r="BL305" s="17" t="s">
        <v>155</v>
      </c>
      <c r="BM305" s="229" t="s">
        <v>528</v>
      </c>
    </row>
    <row r="306" s="2" customFormat="1">
      <c r="A306" s="38"/>
      <c r="B306" s="39"/>
      <c r="C306" s="40"/>
      <c r="D306" s="231" t="s">
        <v>144</v>
      </c>
      <c r="E306" s="40"/>
      <c r="F306" s="232" t="s">
        <v>527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144</v>
      </c>
      <c r="AU306" s="17" t="s">
        <v>88</v>
      </c>
    </row>
    <row r="307" s="2" customFormat="1" ht="24.15" customHeight="1">
      <c r="A307" s="38"/>
      <c r="B307" s="39"/>
      <c r="C307" s="264" t="s">
        <v>529</v>
      </c>
      <c r="D307" s="264" t="s">
        <v>307</v>
      </c>
      <c r="E307" s="265" t="s">
        <v>530</v>
      </c>
      <c r="F307" s="266" t="s">
        <v>531</v>
      </c>
      <c r="G307" s="267" t="s">
        <v>242</v>
      </c>
      <c r="H307" s="268">
        <v>6</v>
      </c>
      <c r="I307" s="269"/>
      <c r="J307" s="270">
        <f>ROUND(I307*H307,2)</f>
        <v>0</v>
      </c>
      <c r="K307" s="266" t="s">
        <v>141</v>
      </c>
      <c r="L307" s="271"/>
      <c r="M307" s="272" t="s">
        <v>1</v>
      </c>
      <c r="N307" s="273" t="s">
        <v>43</v>
      </c>
      <c r="O307" s="91"/>
      <c r="P307" s="227">
        <f>O307*H307</f>
        <v>0</v>
      </c>
      <c r="Q307" s="227">
        <v>0.0035000000000000001</v>
      </c>
      <c r="R307" s="227">
        <f>Q307*H307</f>
        <v>0.021000000000000001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176</v>
      </c>
      <c r="AT307" s="229" t="s">
        <v>307</v>
      </c>
      <c r="AU307" s="229" t="s">
        <v>88</v>
      </c>
      <c r="AY307" s="17" t="s">
        <v>134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86</v>
      </c>
      <c r="BK307" s="230">
        <f>ROUND(I307*H307,2)</f>
        <v>0</v>
      </c>
      <c r="BL307" s="17" t="s">
        <v>155</v>
      </c>
      <c r="BM307" s="229" t="s">
        <v>532</v>
      </c>
    </row>
    <row r="308" s="2" customFormat="1">
      <c r="A308" s="38"/>
      <c r="B308" s="39"/>
      <c r="C308" s="40"/>
      <c r="D308" s="231" t="s">
        <v>144</v>
      </c>
      <c r="E308" s="40"/>
      <c r="F308" s="232" t="s">
        <v>531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144</v>
      </c>
      <c r="AU308" s="17" t="s">
        <v>88</v>
      </c>
    </row>
    <row r="309" s="2" customFormat="1" ht="21.75" customHeight="1">
      <c r="A309" s="38"/>
      <c r="B309" s="39"/>
      <c r="C309" s="264" t="s">
        <v>533</v>
      </c>
      <c r="D309" s="264" t="s">
        <v>307</v>
      </c>
      <c r="E309" s="265" t="s">
        <v>534</v>
      </c>
      <c r="F309" s="266" t="s">
        <v>535</v>
      </c>
      <c r="G309" s="267" t="s">
        <v>242</v>
      </c>
      <c r="H309" s="268">
        <v>1</v>
      </c>
      <c r="I309" s="269"/>
      <c r="J309" s="270">
        <f>ROUND(I309*H309,2)</f>
        <v>0</v>
      </c>
      <c r="K309" s="266" t="s">
        <v>141</v>
      </c>
      <c r="L309" s="271"/>
      <c r="M309" s="272" t="s">
        <v>1</v>
      </c>
      <c r="N309" s="273" t="s">
        <v>43</v>
      </c>
      <c r="O309" s="91"/>
      <c r="P309" s="227">
        <f>O309*H309</f>
        <v>0</v>
      </c>
      <c r="Q309" s="227">
        <v>0.0035999999999999999</v>
      </c>
      <c r="R309" s="227">
        <f>Q309*H309</f>
        <v>0.0035999999999999999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176</v>
      </c>
      <c r="AT309" s="229" t="s">
        <v>307</v>
      </c>
      <c r="AU309" s="229" t="s">
        <v>88</v>
      </c>
      <c r="AY309" s="17" t="s">
        <v>134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86</v>
      </c>
      <c r="BK309" s="230">
        <f>ROUND(I309*H309,2)</f>
        <v>0</v>
      </c>
      <c r="BL309" s="17" t="s">
        <v>155</v>
      </c>
      <c r="BM309" s="229" t="s">
        <v>536</v>
      </c>
    </row>
    <row r="310" s="2" customFormat="1">
      <c r="A310" s="38"/>
      <c r="B310" s="39"/>
      <c r="C310" s="40"/>
      <c r="D310" s="231" t="s">
        <v>144</v>
      </c>
      <c r="E310" s="40"/>
      <c r="F310" s="232" t="s">
        <v>535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144</v>
      </c>
      <c r="AU310" s="17" t="s">
        <v>88</v>
      </c>
    </row>
    <row r="311" s="2" customFormat="1" ht="24.15" customHeight="1">
      <c r="A311" s="38"/>
      <c r="B311" s="39"/>
      <c r="C311" s="218" t="s">
        <v>537</v>
      </c>
      <c r="D311" s="218" t="s">
        <v>137</v>
      </c>
      <c r="E311" s="219" t="s">
        <v>538</v>
      </c>
      <c r="F311" s="220" t="s">
        <v>539</v>
      </c>
      <c r="G311" s="221" t="s">
        <v>242</v>
      </c>
      <c r="H311" s="222">
        <v>10</v>
      </c>
      <c r="I311" s="223"/>
      <c r="J311" s="224">
        <f>ROUND(I311*H311,2)</f>
        <v>0</v>
      </c>
      <c r="K311" s="220" t="s">
        <v>141</v>
      </c>
      <c r="L311" s="44"/>
      <c r="M311" s="225" t="s">
        <v>1</v>
      </c>
      <c r="N311" s="226" t="s">
        <v>43</v>
      </c>
      <c r="O311" s="91"/>
      <c r="P311" s="227">
        <f>O311*H311</f>
        <v>0</v>
      </c>
      <c r="Q311" s="227">
        <v>0.11241</v>
      </c>
      <c r="R311" s="227">
        <f>Q311*H311</f>
        <v>1.1240999999999999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155</v>
      </c>
      <c r="AT311" s="229" t="s">
        <v>137</v>
      </c>
      <c r="AU311" s="229" t="s">
        <v>88</v>
      </c>
      <c r="AY311" s="17" t="s">
        <v>134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86</v>
      </c>
      <c r="BK311" s="230">
        <f>ROUND(I311*H311,2)</f>
        <v>0</v>
      </c>
      <c r="BL311" s="17" t="s">
        <v>155</v>
      </c>
      <c r="BM311" s="229" t="s">
        <v>540</v>
      </c>
    </row>
    <row r="312" s="2" customFormat="1">
      <c r="A312" s="38"/>
      <c r="B312" s="39"/>
      <c r="C312" s="40"/>
      <c r="D312" s="231" t="s">
        <v>144</v>
      </c>
      <c r="E312" s="40"/>
      <c r="F312" s="232" t="s">
        <v>541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144</v>
      </c>
      <c r="AU312" s="17" t="s">
        <v>88</v>
      </c>
    </row>
    <row r="313" s="2" customFormat="1" ht="21.75" customHeight="1">
      <c r="A313" s="38"/>
      <c r="B313" s="39"/>
      <c r="C313" s="264" t="s">
        <v>542</v>
      </c>
      <c r="D313" s="264" t="s">
        <v>307</v>
      </c>
      <c r="E313" s="265" t="s">
        <v>543</v>
      </c>
      <c r="F313" s="266" t="s">
        <v>544</v>
      </c>
      <c r="G313" s="267" t="s">
        <v>242</v>
      </c>
      <c r="H313" s="268">
        <v>10</v>
      </c>
      <c r="I313" s="269"/>
      <c r="J313" s="270">
        <f>ROUND(I313*H313,2)</f>
        <v>0</v>
      </c>
      <c r="K313" s="266" t="s">
        <v>141</v>
      </c>
      <c r="L313" s="271"/>
      <c r="M313" s="272" t="s">
        <v>1</v>
      </c>
      <c r="N313" s="273" t="s">
        <v>43</v>
      </c>
      <c r="O313" s="91"/>
      <c r="P313" s="227">
        <f>O313*H313</f>
        <v>0</v>
      </c>
      <c r="Q313" s="227">
        <v>0.0061000000000000004</v>
      </c>
      <c r="R313" s="227">
        <f>Q313*H313</f>
        <v>0.061000000000000006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176</v>
      </c>
      <c r="AT313" s="229" t="s">
        <v>307</v>
      </c>
      <c r="AU313" s="229" t="s">
        <v>88</v>
      </c>
      <c r="AY313" s="17" t="s">
        <v>134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86</v>
      </c>
      <c r="BK313" s="230">
        <f>ROUND(I313*H313,2)</f>
        <v>0</v>
      </c>
      <c r="BL313" s="17" t="s">
        <v>155</v>
      </c>
      <c r="BM313" s="229" t="s">
        <v>545</v>
      </c>
    </row>
    <row r="314" s="2" customFormat="1">
      <c r="A314" s="38"/>
      <c r="B314" s="39"/>
      <c r="C314" s="40"/>
      <c r="D314" s="231" t="s">
        <v>144</v>
      </c>
      <c r="E314" s="40"/>
      <c r="F314" s="232" t="s">
        <v>544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144</v>
      </c>
      <c r="AU314" s="17" t="s">
        <v>88</v>
      </c>
    </row>
    <row r="315" s="2" customFormat="1" ht="16.5" customHeight="1">
      <c r="A315" s="38"/>
      <c r="B315" s="39"/>
      <c r="C315" s="264" t="s">
        <v>546</v>
      </c>
      <c r="D315" s="264" t="s">
        <v>307</v>
      </c>
      <c r="E315" s="265" t="s">
        <v>547</v>
      </c>
      <c r="F315" s="266" t="s">
        <v>548</v>
      </c>
      <c r="G315" s="267" t="s">
        <v>242</v>
      </c>
      <c r="H315" s="268">
        <v>10</v>
      </c>
      <c r="I315" s="269"/>
      <c r="J315" s="270">
        <f>ROUND(I315*H315,2)</f>
        <v>0</v>
      </c>
      <c r="K315" s="266" t="s">
        <v>141</v>
      </c>
      <c r="L315" s="271"/>
      <c r="M315" s="272" t="s">
        <v>1</v>
      </c>
      <c r="N315" s="273" t="s">
        <v>43</v>
      </c>
      <c r="O315" s="91"/>
      <c r="P315" s="227">
        <f>O315*H315</f>
        <v>0</v>
      </c>
      <c r="Q315" s="227">
        <v>0.0030000000000000001</v>
      </c>
      <c r="R315" s="227">
        <f>Q315*H315</f>
        <v>0.029999999999999999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176</v>
      </c>
      <c r="AT315" s="229" t="s">
        <v>307</v>
      </c>
      <c r="AU315" s="229" t="s">
        <v>88</v>
      </c>
      <c r="AY315" s="17" t="s">
        <v>134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86</v>
      </c>
      <c r="BK315" s="230">
        <f>ROUND(I315*H315,2)</f>
        <v>0</v>
      </c>
      <c r="BL315" s="17" t="s">
        <v>155</v>
      </c>
      <c r="BM315" s="229" t="s">
        <v>549</v>
      </c>
    </row>
    <row r="316" s="2" customFormat="1">
      <c r="A316" s="38"/>
      <c r="B316" s="39"/>
      <c r="C316" s="40"/>
      <c r="D316" s="231" t="s">
        <v>144</v>
      </c>
      <c r="E316" s="40"/>
      <c r="F316" s="232" t="s">
        <v>548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144</v>
      </c>
      <c r="AU316" s="17" t="s">
        <v>88</v>
      </c>
    </row>
    <row r="317" s="2" customFormat="1" ht="16.5" customHeight="1">
      <c r="A317" s="38"/>
      <c r="B317" s="39"/>
      <c r="C317" s="264" t="s">
        <v>550</v>
      </c>
      <c r="D317" s="264" t="s">
        <v>307</v>
      </c>
      <c r="E317" s="265" t="s">
        <v>551</v>
      </c>
      <c r="F317" s="266" t="s">
        <v>552</v>
      </c>
      <c r="G317" s="267" t="s">
        <v>242</v>
      </c>
      <c r="H317" s="268">
        <v>10</v>
      </c>
      <c r="I317" s="269"/>
      <c r="J317" s="270">
        <f>ROUND(I317*H317,2)</f>
        <v>0</v>
      </c>
      <c r="K317" s="266" t="s">
        <v>141</v>
      </c>
      <c r="L317" s="271"/>
      <c r="M317" s="272" t="s">
        <v>1</v>
      </c>
      <c r="N317" s="273" t="s">
        <v>43</v>
      </c>
      <c r="O317" s="91"/>
      <c r="P317" s="227">
        <f>O317*H317</f>
        <v>0</v>
      </c>
      <c r="Q317" s="227">
        <v>0.00010000000000000001</v>
      </c>
      <c r="R317" s="227">
        <f>Q317*H317</f>
        <v>0.001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176</v>
      </c>
      <c r="AT317" s="229" t="s">
        <v>307</v>
      </c>
      <c r="AU317" s="229" t="s">
        <v>88</v>
      </c>
      <c r="AY317" s="17" t="s">
        <v>134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86</v>
      </c>
      <c r="BK317" s="230">
        <f>ROUND(I317*H317,2)</f>
        <v>0</v>
      </c>
      <c r="BL317" s="17" t="s">
        <v>155</v>
      </c>
      <c r="BM317" s="229" t="s">
        <v>553</v>
      </c>
    </row>
    <row r="318" s="2" customFormat="1">
      <c r="A318" s="38"/>
      <c r="B318" s="39"/>
      <c r="C318" s="40"/>
      <c r="D318" s="231" t="s">
        <v>144</v>
      </c>
      <c r="E318" s="40"/>
      <c r="F318" s="232" t="s">
        <v>552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144</v>
      </c>
      <c r="AU318" s="17" t="s">
        <v>88</v>
      </c>
    </row>
    <row r="319" s="2" customFormat="1" ht="24.15" customHeight="1">
      <c r="A319" s="38"/>
      <c r="B319" s="39"/>
      <c r="C319" s="218" t="s">
        <v>554</v>
      </c>
      <c r="D319" s="218" t="s">
        <v>137</v>
      </c>
      <c r="E319" s="219" t="s">
        <v>555</v>
      </c>
      <c r="F319" s="220" t="s">
        <v>556</v>
      </c>
      <c r="G319" s="221" t="s">
        <v>268</v>
      </c>
      <c r="H319" s="222">
        <v>30.375</v>
      </c>
      <c r="I319" s="223"/>
      <c r="J319" s="224">
        <f>ROUND(I319*H319,2)</f>
        <v>0</v>
      </c>
      <c r="K319" s="220" t="s">
        <v>141</v>
      </c>
      <c r="L319" s="44"/>
      <c r="M319" s="225" t="s">
        <v>1</v>
      </c>
      <c r="N319" s="226" t="s">
        <v>43</v>
      </c>
      <c r="O319" s="91"/>
      <c r="P319" s="227">
        <f>O319*H319</f>
        <v>0</v>
      </c>
      <c r="Q319" s="227">
        <v>0.00010000000000000001</v>
      </c>
      <c r="R319" s="227">
        <f>Q319*H319</f>
        <v>0.0030375000000000003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155</v>
      </c>
      <c r="AT319" s="229" t="s">
        <v>137</v>
      </c>
      <c r="AU319" s="229" t="s">
        <v>88</v>
      </c>
      <c r="AY319" s="17" t="s">
        <v>134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86</v>
      </c>
      <c r="BK319" s="230">
        <f>ROUND(I319*H319,2)</f>
        <v>0</v>
      </c>
      <c r="BL319" s="17" t="s">
        <v>155</v>
      </c>
      <c r="BM319" s="229" t="s">
        <v>557</v>
      </c>
    </row>
    <row r="320" s="2" customFormat="1">
      <c r="A320" s="38"/>
      <c r="B320" s="39"/>
      <c r="C320" s="40"/>
      <c r="D320" s="231" t="s">
        <v>144</v>
      </c>
      <c r="E320" s="40"/>
      <c r="F320" s="232" t="s">
        <v>558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144</v>
      </c>
      <c r="AU320" s="17" t="s">
        <v>88</v>
      </c>
    </row>
    <row r="321" s="13" customFormat="1">
      <c r="A321" s="13"/>
      <c r="B321" s="237"/>
      <c r="C321" s="238"/>
      <c r="D321" s="231" t="s">
        <v>207</v>
      </c>
      <c r="E321" s="239" t="s">
        <v>1</v>
      </c>
      <c r="F321" s="240" t="s">
        <v>559</v>
      </c>
      <c r="G321" s="238"/>
      <c r="H321" s="241">
        <v>30.375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207</v>
      </c>
      <c r="AU321" s="247" t="s">
        <v>88</v>
      </c>
      <c r="AV321" s="13" t="s">
        <v>88</v>
      </c>
      <c r="AW321" s="13" t="s">
        <v>35</v>
      </c>
      <c r="AX321" s="13" t="s">
        <v>86</v>
      </c>
      <c r="AY321" s="247" t="s">
        <v>134</v>
      </c>
    </row>
    <row r="322" s="2" customFormat="1" ht="24.15" customHeight="1">
      <c r="A322" s="38"/>
      <c r="B322" s="39"/>
      <c r="C322" s="218" t="s">
        <v>560</v>
      </c>
      <c r="D322" s="218" t="s">
        <v>137</v>
      </c>
      <c r="E322" s="219" t="s">
        <v>561</v>
      </c>
      <c r="F322" s="220" t="s">
        <v>562</v>
      </c>
      <c r="G322" s="221" t="s">
        <v>247</v>
      </c>
      <c r="H322" s="222">
        <v>23</v>
      </c>
      <c r="I322" s="223"/>
      <c r="J322" s="224">
        <f>ROUND(I322*H322,2)</f>
        <v>0</v>
      </c>
      <c r="K322" s="220" t="s">
        <v>141</v>
      </c>
      <c r="L322" s="44"/>
      <c r="M322" s="225" t="s">
        <v>1</v>
      </c>
      <c r="N322" s="226" t="s">
        <v>43</v>
      </c>
      <c r="O322" s="91"/>
      <c r="P322" s="227">
        <f>O322*H322</f>
        <v>0</v>
      </c>
      <c r="Q322" s="227">
        <v>0.0011999999999999999</v>
      </c>
      <c r="R322" s="227">
        <f>Q322*H322</f>
        <v>0.027599999999999996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155</v>
      </c>
      <c r="AT322" s="229" t="s">
        <v>137</v>
      </c>
      <c r="AU322" s="229" t="s">
        <v>88</v>
      </c>
      <c r="AY322" s="17" t="s">
        <v>134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86</v>
      </c>
      <c r="BK322" s="230">
        <f>ROUND(I322*H322,2)</f>
        <v>0</v>
      </c>
      <c r="BL322" s="17" t="s">
        <v>155</v>
      </c>
      <c r="BM322" s="229" t="s">
        <v>563</v>
      </c>
    </row>
    <row r="323" s="2" customFormat="1">
      <c r="A323" s="38"/>
      <c r="B323" s="39"/>
      <c r="C323" s="40"/>
      <c r="D323" s="231" t="s">
        <v>144</v>
      </c>
      <c r="E323" s="40"/>
      <c r="F323" s="232" t="s">
        <v>564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144</v>
      </c>
      <c r="AU323" s="17" t="s">
        <v>88</v>
      </c>
    </row>
    <row r="324" s="13" customFormat="1">
      <c r="A324" s="13"/>
      <c r="B324" s="237"/>
      <c r="C324" s="238"/>
      <c r="D324" s="231" t="s">
        <v>207</v>
      </c>
      <c r="E324" s="239" t="s">
        <v>1</v>
      </c>
      <c r="F324" s="240" t="s">
        <v>565</v>
      </c>
      <c r="G324" s="238"/>
      <c r="H324" s="241">
        <v>12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207</v>
      </c>
      <c r="AU324" s="247" t="s">
        <v>88</v>
      </c>
      <c r="AV324" s="13" t="s">
        <v>88</v>
      </c>
      <c r="AW324" s="13" t="s">
        <v>35</v>
      </c>
      <c r="AX324" s="13" t="s">
        <v>78</v>
      </c>
      <c r="AY324" s="247" t="s">
        <v>134</v>
      </c>
    </row>
    <row r="325" s="13" customFormat="1">
      <c r="A325" s="13"/>
      <c r="B325" s="237"/>
      <c r="C325" s="238"/>
      <c r="D325" s="231" t="s">
        <v>207</v>
      </c>
      <c r="E325" s="239" t="s">
        <v>1</v>
      </c>
      <c r="F325" s="240" t="s">
        <v>566</v>
      </c>
      <c r="G325" s="238"/>
      <c r="H325" s="241">
        <v>5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207</v>
      </c>
      <c r="AU325" s="247" t="s">
        <v>88</v>
      </c>
      <c r="AV325" s="13" t="s">
        <v>88</v>
      </c>
      <c r="AW325" s="13" t="s">
        <v>35</v>
      </c>
      <c r="AX325" s="13" t="s">
        <v>78</v>
      </c>
      <c r="AY325" s="247" t="s">
        <v>134</v>
      </c>
    </row>
    <row r="326" s="13" customFormat="1">
      <c r="A326" s="13"/>
      <c r="B326" s="237"/>
      <c r="C326" s="238"/>
      <c r="D326" s="231" t="s">
        <v>207</v>
      </c>
      <c r="E326" s="239" t="s">
        <v>1</v>
      </c>
      <c r="F326" s="240" t="s">
        <v>567</v>
      </c>
      <c r="G326" s="238"/>
      <c r="H326" s="241">
        <v>6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207</v>
      </c>
      <c r="AU326" s="247" t="s">
        <v>88</v>
      </c>
      <c r="AV326" s="13" t="s">
        <v>88</v>
      </c>
      <c r="AW326" s="13" t="s">
        <v>35</v>
      </c>
      <c r="AX326" s="13" t="s">
        <v>78</v>
      </c>
      <c r="AY326" s="247" t="s">
        <v>134</v>
      </c>
    </row>
    <row r="327" s="14" customFormat="1">
      <c r="A327" s="14"/>
      <c r="B327" s="248"/>
      <c r="C327" s="249"/>
      <c r="D327" s="231" t="s">
        <v>207</v>
      </c>
      <c r="E327" s="250" t="s">
        <v>1</v>
      </c>
      <c r="F327" s="251" t="s">
        <v>209</v>
      </c>
      <c r="G327" s="249"/>
      <c r="H327" s="252">
        <v>23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207</v>
      </c>
      <c r="AU327" s="258" t="s">
        <v>88</v>
      </c>
      <c r="AV327" s="14" t="s">
        <v>155</v>
      </c>
      <c r="AW327" s="14" t="s">
        <v>35</v>
      </c>
      <c r="AX327" s="14" t="s">
        <v>86</v>
      </c>
      <c r="AY327" s="258" t="s">
        <v>134</v>
      </c>
    </row>
    <row r="328" s="2" customFormat="1" ht="33" customHeight="1">
      <c r="A328" s="38"/>
      <c r="B328" s="39"/>
      <c r="C328" s="218" t="s">
        <v>568</v>
      </c>
      <c r="D328" s="218" t="s">
        <v>137</v>
      </c>
      <c r="E328" s="219" t="s">
        <v>569</v>
      </c>
      <c r="F328" s="220" t="s">
        <v>570</v>
      </c>
      <c r="G328" s="221" t="s">
        <v>268</v>
      </c>
      <c r="H328" s="222">
        <v>485</v>
      </c>
      <c r="I328" s="223"/>
      <c r="J328" s="224">
        <f>ROUND(I328*H328,2)</f>
        <v>0</v>
      </c>
      <c r="K328" s="220" t="s">
        <v>141</v>
      </c>
      <c r="L328" s="44"/>
      <c r="M328" s="225" t="s">
        <v>1</v>
      </c>
      <c r="N328" s="226" t="s">
        <v>43</v>
      </c>
      <c r="O328" s="91"/>
      <c r="P328" s="227">
        <f>O328*H328</f>
        <v>0</v>
      </c>
      <c r="Q328" s="227">
        <v>0.15540000000000001</v>
      </c>
      <c r="R328" s="227">
        <f>Q328*H328</f>
        <v>75.369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155</v>
      </c>
      <c r="AT328" s="229" t="s">
        <v>137</v>
      </c>
      <c r="AU328" s="229" t="s">
        <v>88</v>
      </c>
      <c r="AY328" s="17" t="s">
        <v>134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86</v>
      </c>
      <c r="BK328" s="230">
        <f>ROUND(I328*H328,2)</f>
        <v>0</v>
      </c>
      <c r="BL328" s="17" t="s">
        <v>155</v>
      </c>
      <c r="BM328" s="229" t="s">
        <v>571</v>
      </c>
    </row>
    <row r="329" s="2" customFormat="1">
      <c r="A329" s="38"/>
      <c r="B329" s="39"/>
      <c r="C329" s="40"/>
      <c r="D329" s="231" t="s">
        <v>144</v>
      </c>
      <c r="E329" s="40"/>
      <c r="F329" s="232" t="s">
        <v>572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88</v>
      </c>
    </row>
    <row r="330" s="13" customFormat="1">
      <c r="A330" s="13"/>
      <c r="B330" s="237"/>
      <c r="C330" s="238"/>
      <c r="D330" s="231" t="s">
        <v>207</v>
      </c>
      <c r="E330" s="239" t="s">
        <v>1</v>
      </c>
      <c r="F330" s="240" t="s">
        <v>573</v>
      </c>
      <c r="G330" s="238"/>
      <c r="H330" s="241">
        <v>195.5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207</v>
      </c>
      <c r="AU330" s="247" t="s">
        <v>88</v>
      </c>
      <c r="AV330" s="13" t="s">
        <v>88</v>
      </c>
      <c r="AW330" s="13" t="s">
        <v>35</v>
      </c>
      <c r="AX330" s="13" t="s">
        <v>78</v>
      </c>
      <c r="AY330" s="247" t="s">
        <v>134</v>
      </c>
    </row>
    <row r="331" s="13" customFormat="1">
      <c r="A331" s="13"/>
      <c r="B331" s="237"/>
      <c r="C331" s="238"/>
      <c r="D331" s="231" t="s">
        <v>207</v>
      </c>
      <c r="E331" s="239" t="s">
        <v>1</v>
      </c>
      <c r="F331" s="240" t="s">
        <v>193</v>
      </c>
      <c r="G331" s="238"/>
      <c r="H331" s="241">
        <v>11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207</v>
      </c>
      <c r="AU331" s="247" t="s">
        <v>88</v>
      </c>
      <c r="AV331" s="13" t="s">
        <v>88</v>
      </c>
      <c r="AW331" s="13" t="s">
        <v>35</v>
      </c>
      <c r="AX331" s="13" t="s">
        <v>78</v>
      </c>
      <c r="AY331" s="247" t="s">
        <v>134</v>
      </c>
    </row>
    <row r="332" s="13" customFormat="1">
      <c r="A332" s="13"/>
      <c r="B332" s="237"/>
      <c r="C332" s="238"/>
      <c r="D332" s="231" t="s">
        <v>207</v>
      </c>
      <c r="E332" s="239" t="s">
        <v>1</v>
      </c>
      <c r="F332" s="240" t="s">
        <v>574</v>
      </c>
      <c r="G332" s="238"/>
      <c r="H332" s="241">
        <v>278.5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207</v>
      </c>
      <c r="AU332" s="247" t="s">
        <v>88</v>
      </c>
      <c r="AV332" s="13" t="s">
        <v>88</v>
      </c>
      <c r="AW332" s="13" t="s">
        <v>35</v>
      </c>
      <c r="AX332" s="13" t="s">
        <v>78</v>
      </c>
      <c r="AY332" s="247" t="s">
        <v>134</v>
      </c>
    </row>
    <row r="333" s="14" customFormat="1">
      <c r="A333" s="14"/>
      <c r="B333" s="248"/>
      <c r="C333" s="249"/>
      <c r="D333" s="231" t="s">
        <v>207</v>
      </c>
      <c r="E333" s="250" t="s">
        <v>1</v>
      </c>
      <c r="F333" s="251" t="s">
        <v>209</v>
      </c>
      <c r="G333" s="249"/>
      <c r="H333" s="252">
        <v>485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207</v>
      </c>
      <c r="AU333" s="258" t="s">
        <v>88</v>
      </c>
      <c r="AV333" s="14" t="s">
        <v>155</v>
      </c>
      <c r="AW333" s="14" t="s">
        <v>35</v>
      </c>
      <c r="AX333" s="14" t="s">
        <v>86</v>
      </c>
      <c r="AY333" s="258" t="s">
        <v>134</v>
      </c>
    </row>
    <row r="334" s="2" customFormat="1" ht="16.5" customHeight="1">
      <c r="A334" s="38"/>
      <c r="B334" s="39"/>
      <c r="C334" s="264" t="s">
        <v>575</v>
      </c>
      <c r="D334" s="264" t="s">
        <v>307</v>
      </c>
      <c r="E334" s="265" t="s">
        <v>576</v>
      </c>
      <c r="F334" s="266" t="s">
        <v>577</v>
      </c>
      <c r="G334" s="267" t="s">
        <v>268</v>
      </c>
      <c r="H334" s="268">
        <v>199.41</v>
      </c>
      <c r="I334" s="269"/>
      <c r="J334" s="270">
        <f>ROUND(I334*H334,2)</f>
        <v>0</v>
      </c>
      <c r="K334" s="266" t="s">
        <v>141</v>
      </c>
      <c r="L334" s="271"/>
      <c r="M334" s="272" t="s">
        <v>1</v>
      </c>
      <c r="N334" s="273" t="s">
        <v>43</v>
      </c>
      <c r="O334" s="91"/>
      <c r="P334" s="227">
        <f>O334*H334</f>
        <v>0</v>
      </c>
      <c r="Q334" s="227">
        <v>0.055</v>
      </c>
      <c r="R334" s="227">
        <f>Q334*H334</f>
        <v>10.967549999999999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176</v>
      </c>
      <c r="AT334" s="229" t="s">
        <v>307</v>
      </c>
      <c r="AU334" s="229" t="s">
        <v>88</v>
      </c>
      <c r="AY334" s="17" t="s">
        <v>134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86</v>
      </c>
      <c r="BK334" s="230">
        <f>ROUND(I334*H334,2)</f>
        <v>0</v>
      </c>
      <c r="BL334" s="17" t="s">
        <v>155</v>
      </c>
      <c r="BM334" s="229" t="s">
        <v>578</v>
      </c>
    </row>
    <row r="335" s="2" customFormat="1">
      <c r="A335" s="38"/>
      <c r="B335" s="39"/>
      <c r="C335" s="40"/>
      <c r="D335" s="231" t="s">
        <v>144</v>
      </c>
      <c r="E335" s="40"/>
      <c r="F335" s="232" t="s">
        <v>577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144</v>
      </c>
      <c r="AU335" s="17" t="s">
        <v>88</v>
      </c>
    </row>
    <row r="336" s="13" customFormat="1">
      <c r="A336" s="13"/>
      <c r="B336" s="237"/>
      <c r="C336" s="238"/>
      <c r="D336" s="231" t="s">
        <v>207</v>
      </c>
      <c r="E336" s="239" t="s">
        <v>1</v>
      </c>
      <c r="F336" s="240" t="s">
        <v>579</v>
      </c>
      <c r="G336" s="238"/>
      <c r="H336" s="241">
        <v>195.5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207</v>
      </c>
      <c r="AU336" s="247" t="s">
        <v>88</v>
      </c>
      <c r="AV336" s="13" t="s">
        <v>88</v>
      </c>
      <c r="AW336" s="13" t="s">
        <v>35</v>
      </c>
      <c r="AX336" s="13" t="s">
        <v>86</v>
      </c>
      <c r="AY336" s="247" t="s">
        <v>134</v>
      </c>
    </row>
    <row r="337" s="13" customFormat="1">
      <c r="A337" s="13"/>
      <c r="B337" s="237"/>
      <c r="C337" s="238"/>
      <c r="D337" s="231" t="s">
        <v>207</v>
      </c>
      <c r="E337" s="238"/>
      <c r="F337" s="240" t="s">
        <v>580</v>
      </c>
      <c r="G337" s="238"/>
      <c r="H337" s="241">
        <v>199.41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207</v>
      </c>
      <c r="AU337" s="247" t="s">
        <v>88</v>
      </c>
      <c r="AV337" s="13" t="s">
        <v>88</v>
      </c>
      <c r="AW337" s="13" t="s">
        <v>4</v>
      </c>
      <c r="AX337" s="13" t="s">
        <v>86</v>
      </c>
      <c r="AY337" s="247" t="s">
        <v>134</v>
      </c>
    </row>
    <row r="338" s="2" customFormat="1" ht="24.15" customHeight="1">
      <c r="A338" s="38"/>
      <c r="B338" s="39"/>
      <c r="C338" s="264" t="s">
        <v>581</v>
      </c>
      <c r="D338" s="264" t="s">
        <v>307</v>
      </c>
      <c r="E338" s="265" t="s">
        <v>582</v>
      </c>
      <c r="F338" s="266" t="s">
        <v>583</v>
      </c>
      <c r="G338" s="267" t="s">
        <v>268</v>
      </c>
      <c r="H338" s="268">
        <v>11.220000000000001</v>
      </c>
      <c r="I338" s="269"/>
      <c r="J338" s="270">
        <f>ROUND(I338*H338,2)</f>
        <v>0</v>
      </c>
      <c r="K338" s="266" t="s">
        <v>141</v>
      </c>
      <c r="L338" s="271"/>
      <c r="M338" s="272" t="s">
        <v>1</v>
      </c>
      <c r="N338" s="273" t="s">
        <v>43</v>
      </c>
      <c r="O338" s="91"/>
      <c r="P338" s="227">
        <f>O338*H338</f>
        <v>0</v>
      </c>
      <c r="Q338" s="227">
        <v>0.065670000000000006</v>
      </c>
      <c r="R338" s="227">
        <f>Q338*H338</f>
        <v>0.73681740000000007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176</v>
      </c>
      <c r="AT338" s="229" t="s">
        <v>307</v>
      </c>
      <c r="AU338" s="229" t="s">
        <v>88</v>
      </c>
      <c r="AY338" s="17" t="s">
        <v>134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86</v>
      </c>
      <c r="BK338" s="230">
        <f>ROUND(I338*H338,2)</f>
        <v>0</v>
      </c>
      <c r="BL338" s="17" t="s">
        <v>155</v>
      </c>
      <c r="BM338" s="229" t="s">
        <v>584</v>
      </c>
    </row>
    <row r="339" s="2" customFormat="1">
      <c r="A339" s="38"/>
      <c r="B339" s="39"/>
      <c r="C339" s="40"/>
      <c r="D339" s="231" t="s">
        <v>144</v>
      </c>
      <c r="E339" s="40"/>
      <c r="F339" s="232" t="s">
        <v>583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144</v>
      </c>
      <c r="AU339" s="17" t="s">
        <v>88</v>
      </c>
    </row>
    <row r="340" s="13" customFormat="1">
      <c r="A340" s="13"/>
      <c r="B340" s="237"/>
      <c r="C340" s="238"/>
      <c r="D340" s="231" t="s">
        <v>207</v>
      </c>
      <c r="E340" s="238"/>
      <c r="F340" s="240" t="s">
        <v>585</v>
      </c>
      <c r="G340" s="238"/>
      <c r="H340" s="241">
        <v>11.220000000000001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207</v>
      </c>
      <c r="AU340" s="247" t="s">
        <v>88</v>
      </c>
      <c r="AV340" s="13" t="s">
        <v>88</v>
      </c>
      <c r="AW340" s="13" t="s">
        <v>4</v>
      </c>
      <c r="AX340" s="13" t="s">
        <v>86</v>
      </c>
      <c r="AY340" s="247" t="s">
        <v>134</v>
      </c>
    </row>
    <row r="341" s="2" customFormat="1" ht="16.5" customHeight="1">
      <c r="A341" s="38"/>
      <c r="B341" s="39"/>
      <c r="C341" s="264" t="s">
        <v>586</v>
      </c>
      <c r="D341" s="264" t="s">
        <v>307</v>
      </c>
      <c r="E341" s="265" t="s">
        <v>587</v>
      </c>
      <c r="F341" s="266" t="s">
        <v>588</v>
      </c>
      <c r="G341" s="267" t="s">
        <v>268</v>
      </c>
      <c r="H341" s="268">
        <v>284.06999999999999</v>
      </c>
      <c r="I341" s="269"/>
      <c r="J341" s="270">
        <f>ROUND(I341*H341,2)</f>
        <v>0</v>
      </c>
      <c r="K341" s="266" t="s">
        <v>141</v>
      </c>
      <c r="L341" s="271"/>
      <c r="M341" s="272" t="s">
        <v>1</v>
      </c>
      <c r="N341" s="273" t="s">
        <v>43</v>
      </c>
      <c r="O341" s="91"/>
      <c r="P341" s="227">
        <f>O341*H341</f>
        <v>0</v>
      </c>
      <c r="Q341" s="227">
        <v>0.080000000000000002</v>
      </c>
      <c r="R341" s="227">
        <f>Q341*H341</f>
        <v>22.7256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176</v>
      </c>
      <c r="AT341" s="229" t="s">
        <v>307</v>
      </c>
      <c r="AU341" s="229" t="s">
        <v>88</v>
      </c>
      <c r="AY341" s="17" t="s">
        <v>134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86</v>
      </c>
      <c r="BK341" s="230">
        <f>ROUND(I341*H341,2)</f>
        <v>0</v>
      </c>
      <c r="BL341" s="17" t="s">
        <v>155</v>
      </c>
      <c r="BM341" s="229" t="s">
        <v>589</v>
      </c>
    </row>
    <row r="342" s="2" customFormat="1">
      <c r="A342" s="38"/>
      <c r="B342" s="39"/>
      <c r="C342" s="40"/>
      <c r="D342" s="231" t="s">
        <v>144</v>
      </c>
      <c r="E342" s="40"/>
      <c r="F342" s="232" t="s">
        <v>588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144</v>
      </c>
      <c r="AU342" s="17" t="s">
        <v>88</v>
      </c>
    </row>
    <row r="343" s="13" customFormat="1">
      <c r="A343" s="13"/>
      <c r="B343" s="237"/>
      <c r="C343" s="238"/>
      <c r="D343" s="231" t="s">
        <v>207</v>
      </c>
      <c r="E343" s="238"/>
      <c r="F343" s="240" t="s">
        <v>590</v>
      </c>
      <c r="G343" s="238"/>
      <c r="H343" s="241">
        <v>284.06999999999999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207</v>
      </c>
      <c r="AU343" s="247" t="s">
        <v>88</v>
      </c>
      <c r="AV343" s="13" t="s">
        <v>88</v>
      </c>
      <c r="AW343" s="13" t="s">
        <v>4</v>
      </c>
      <c r="AX343" s="13" t="s">
        <v>86</v>
      </c>
      <c r="AY343" s="247" t="s">
        <v>134</v>
      </c>
    </row>
    <row r="344" s="2" customFormat="1" ht="33" customHeight="1">
      <c r="A344" s="38"/>
      <c r="B344" s="39"/>
      <c r="C344" s="218" t="s">
        <v>591</v>
      </c>
      <c r="D344" s="218" t="s">
        <v>137</v>
      </c>
      <c r="E344" s="219" t="s">
        <v>592</v>
      </c>
      <c r="F344" s="220" t="s">
        <v>593</v>
      </c>
      <c r="G344" s="221" t="s">
        <v>268</v>
      </c>
      <c r="H344" s="222">
        <v>38</v>
      </c>
      <c r="I344" s="223"/>
      <c r="J344" s="224">
        <f>ROUND(I344*H344,2)</f>
        <v>0</v>
      </c>
      <c r="K344" s="220" t="s">
        <v>141</v>
      </c>
      <c r="L344" s="44"/>
      <c r="M344" s="225" t="s">
        <v>1</v>
      </c>
      <c r="N344" s="226" t="s">
        <v>43</v>
      </c>
      <c r="O344" s="91"/>
      <c r="P344" s="227">
        <f>O344*H344</f>
        <v>0</v>
      </c>
      <c r="Q344" s="227">
        <v>0.00060999999999999997</v>
      </c>
      <c r="R344" s="227">
        <f>Q344*H344</f>
        <v>0.023179999999999999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155</v>
      </c>
      <c r="AT344" s="229" t="s">
        <v>137</v>
      </c>
      <c r="AU344" s="229" t="s">
        <v>88</v>
      </c>
      <c r="AY344" s="17" t="s">
        <v>134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86</v>
      </c>
      <c r="BK344" s="230">
        <f>ROUND(I344*H344,2)</f>
        <v>0</v>
      </c>
      <c r="BL344" s="17" t="s">
        <v>155</v>
      </c>
      <c r="BM344" s="229" t="s">
        <v>594</v>
      </c>
    </row>
    <row r="345" s="2" customFormat="1">
      <c r="A345" s="38"/>
      <c r="B345" s="39"/>
      <c r="C345" s="40"/>
      <c r="D345" s="231" t="s">
        <v>144</v>
      </c>
      <c r="E345" s="40"/>
      <c r="F345" s="232" t="s">
        <v>595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144</v>
      </c>
      <c r="AU345" s="17" t="s">
        <v>88</v>
      </c>
    </row>
    <row r="346" s="13" customFormat="1">
      <c r="A346" s="13"/>
      <c r="B346" s="237"/>
      <c r="C346" s="238"/>
      <c r="D346" s="231" t="s">
        <v>207</v>
      </c>
      <c r="E346" s="239" t="s">
        <v>1</v>
      </c>
      <c r="F346" s="240" t="s">
        <v>453</v>
      </c>
      <c r="G346" s="238"/>
      <c r="H346" s="241">
        <v>38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207</v>
      </c>
      <c r="AU346" s="247" t="s">
        <v>88</v>
      </c>
      <c r="AV346" s="13" t="s">
        <v>88</v>
      </c>
      <c r="AW346" s="13" t="s">
        <v>35</v>
      </c>
      <c r="AX346" s="13" t="s">
        <v>86</v>
      </c>
      <c r="AY346" s="247" t="s">
        <v>134</v>
      </c>
    </row>
    <row r="347" s="2" customFormat="1" ht="24.15" customHeight="1">
      <c r="A347" s="38"/>
      <c r="B347" s="39"/>
      <c r="C347" s="218" t="s">
        <v>596</v>
      </c>
      <c r="D347" s="218" t="s">
        <v>137</v>
      </c>
      <c r="E347" s="219" t="s">
        <v>597</v>
      </c>
      <c r="F347" s="220" t="s">
        <v>598</v>
      </c>
      <c r="G347" s="221" t="s">
        <v>242</v>
      </c>
      <c r="H347" s="222">
        <v>8</v>
      </c>
      <c r="I347" s="223"/>
      <c r="J347" s="224">
        <f>ROUND(I347*H347,2)</f>
        <v>0</v>
      </c>
      <c r="K347" s="220" t="s">
        <v>141</v>
      </c>
      <c r="L347" s="44"/>
      <c r="M347" s="225" t="s">
        <v>1</v>
      </c>
      <c r="N347" s="226" t="s">
        <v>43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0.082000000000000003</v>
      </c>
      <c r="T347" s="228">
        <f>S347*H347</f>
        <v>0.65600000000000003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155</v>
      </c>
      <c r="AT347" s="229" t="s">
        <v>137</v>
      </c>
      <c r="AU347" s="229" t="s">
        <v>88</v>
      </c>
      <c r="AY347" s="17" t="s">
        <v>134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86</v>
      </c>
      <c r="BK347" s="230">
        <f>ROUND(I347*H347,2)</f>
        <v>0</v>
      </c>
      <c r="BL347" s="17" t="s">
        <v>155</v>
      </c>
      <c r="BM347" s="229" t="s">
        <v>599</v>
      </c>
    </row>
    <row r="348" s="2" customFormat="1">
      <c r="A348" s="38"/>
      <c r="B348" s="39"/>
      <c r="C348" s="40"/>
      <c r="D348" s="231" t="s">
        <v>144</v>
      </c>
      <c r="E348" s="40"/>
      <c r="F348" s="232" t="s">
        <v>600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144</v>
      </c>
      <c r="AU348" s="17" t="s">
        <v>88</v>
      </c>
    </row>
    <row r="349" s="2" customFormat="1" ht="24.15" customHeight="1">
      <c r="A349" s="38"/>
      <c r="B349" s="39"/>
      <c r="C349" s="218" t="s">
        <v>601</v>
      </c>
      <c r="D349" s="218" t="s">
        <v>137</v>
      </c>
      <c r="E349" s="219" t="s">
        <v>602</v>
      </c>
      <c r="F349" s="220" t="s">
        <v>603</v>
      </c>
      <c r="G349" s="221" t="s">
        <v>242</v>
      </c>
      <c r="H349" s="222">
        <v>1</v>
      </c>
      <c r="I349" s="223"/>
      <c r="J349" s="224">
        <f>ROUND(I349*H349,2)</f>
        <v>0</v>
      </c>
      <c r="K349" s="220" t="s">
        <v>141</v>
      </c>
      <c r="L349" s="44"/>
      <c r="M349" s="225" t="s">
        <v>1</v>
      </c>
      <c r="N349" s="226" t="s">
        <v>43</v>
      </c>
      <c r="O349" s="91"/>
      <c r="P349" s="227">
        <f>O349*H349</f>
        <v>0</v>
      </c>
      <c r="Q349" s="227">
        <v>0</v>
      </c>
      <c r="R349" s="227">
        <f>Q349*H349</f>
        <v>0</v>
      </c>
      <c r="S349" s="227">
        <v>0.108</v>
      </c>
      <c r="T349" s="228">
        <f>S349*H349</f>
        <v>0.108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155</v>
      </c>
      <c r="AT349" s="229" t="s">
        <v>137</v>
      </c>
      <c r="AU349" s="229" t="s">
        <v>88</v>
      </c>
      <c r="AY349" s="17" t="s">
        <v>134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86</v>
      </c>
      <c r="BK349" s="230">
        <f>ROUND(I349*H349,2)</f>
        <v>0</v>
      </c>
      <c r="BL349" s="17" t="s">
        <v>155</v>
      </c>
      <c r="BM349" s="229" t="s">
        <v>604</v>
      </c>
    </row>
    <row r="350" s="2" customFormat="1">
      <c r="A350" s="38"/>
      <c r="B350" s="39"/>
      <c r="C350" s="40"/>
      <c r="D350" s="231" t="s">
        <v>144</v>
      </c>
      <c r="E350" s="40"/>
      <c r="F350" s="232" t="s">
        <v>605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144</v>
      </c>
      <c r="AU350" s="17" t="s">
        <v>88</v>
      </c>
    </row>
    <row r="351" s="12" customFormat="1" ht="22.8" customHeight="1">
      <c r="A351" s="12"/>
      <c r="B351" s="202"/>
      <c r="C351" s="203"/>
      <c r="D351" s="204" t="s">
        <v>77</v>
      </c>
      <c r="E351" s="216" t="s">
        <v>606</v>
      </c>
      <c r="F351" s="216" t="s">
        <v>607</v>
      </c>
      <c r="G351" s="203"/>
      <c r="H351" s="203"/>
      <c r="I351" s="206"/>
      <c r="J351" s="217">
        <f>BK351</f>
        <v>0</v>
      </c>
      <c r="K351" s="203"/>
      <c r="L351" s="208"/>
      <c r="M351" s="209"/>
      <c r="N351" s="210"/>
      <c r="O351" s="210"/>
      <c r="P351" s="211">
        <f>SUM(P352:P361)</f>
        <v>0</v>
      </c>
      <c r="Q351" s="210"/>
      <c r="R351" s="211">
        <f>SUM(R352:R361)</f>
        <v>0</v>
      </c>
      <c r="S351" s="210"/>
      <c r="T351" s="212">
        <f>SUM(T352:T361)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3" t="s">
        <v>86</v>
      </c>
      <c r="AT351" s="214" t="s">
        <v>77</v>
      </c>
      <c r="AU351" s="214" t="s">
        <v>86</v>
      </c>
      <c r="AY351" s="213" t="s">
        <v>134</v>
      </c>
      <c r="BK351" s="215">
        <f>SUM(BK352:BK361)</f>
        <v>0</v>
      </c>
    </row>
    <row r="352" s="2" customFormat="1" ht="16.5" customHeight="1">
      <c r="A352" s="38"/>
      <c r="B352" s="39"/>
      <c r="C352" s="218" t="s">
        <v>608</v>
      </c>
      <c r="D352" s="218" t="s">
        <v>137</v>
      </c>
      <c r="E352" s="219" t="s">
        <v>609</v>
      </c>
      <c r="F352" s="220" t="s">
        <v>610</v>
      </c>
      <c r="G352" s="221" t="s">
        <v>310</v>
      </c>
      <c r="H352" s="222">
        <v>115.633</v>
      </c>
      <c r="I352" s="223"/>
      <c r="J352" s="224">
        <f>ROUND(I352*H352,2)</f>
        <v>0</v>
      </c>
      <c r="K352" s="220" t="s">
        <v>1</v>
      </c>
      <c r="L352" s="44"/>
      <c r="M352" s="225" t="s">
        <v>1</v>
      </c>
      <c r="N352" s="226" t="s">
        <v>43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155</v>
      </c>
      <c r="AT352" s="229" t="s">
        <v>137</v>
      </c>
      <c r="AU352" s="229" t="s">
        <v>88</v>
      </c>
      <c r="AY352" s="17" t="s">
        <v>134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86</v>
      </c>
      <c r="BK352" s="230">
        <f>ROUND(I352*H352,2)</f>
        <v>0</v>
      </c>
      <c r="BL352" s="17" t="s">
        <v>155</v>
      </c>
      <c r="BM352" s="229" t="s">
        <v>611</v>
      </c>
    </row>
    <row r="353" s="2" customFormat="1">
      <c r="A353" s="38"/>
      <c r="B353" s="39"/>
      <c r="C353" s="40"/>
      <c r="D353" s="231" t="s">
        <v>144</v>
      </c>
      <c r="E353" s="40"/>
      <c r="F353" s="232" t="s">
        <v>612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144</v>
      </c>
      <c r="AU353" s="17" t="s">
        <v>88</v>
      </c>
    </row>
    <row r="354" s="15" customFormat="1">
      <c r="A354" s="15"/>
      <c r="B354" s="277"/>
      <c r="C354" s="278"/>
      <c r="D354" s="231" t="s">
        <v>207</v>
      </c>
      <c r="E354" s="279" t="s">
        <v>1</v>
      </c>
      <c r="F354" s="280" t="s">
        <v>613</v>
      </c>
      <c r="G354" s="278"/>
      <c r="H354" s="279" t="s">
        <v>1</v>
      </c>
      <c r="I354" s="281"/>
      <c r="J354" s="278"/>
      <c r="K354" s="278"/>
      <c r="L354" s="282"/>
      <c r="M354" s="283"/>
      <c r="N354" s="284"/>
      <c r="O354" s="284"/>
      <c r="P354" s="284"/>
      <c r="Q354" s="284"/>
      <c r="R354" s="284"/>
      <c r="S354" s="284"/>
      <c r="T354" s="28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6" t="s">
        <v>207</v>
      </c>
      <c r="AU354" s="286" t="s">
        <v>88</v>
      </c>
      <c r="AV354" s="15" t="s">
        <v>86</v>
      </c>
      <c r="AW354" s="15" t="s">
        <v>35</v>
      </c>
      <c r="AX354" s="15" t="s">
        <v>78</v>
      </c>
      <c r="AY354" s="286" t="s">
        <v>134</v>
      </c>
    </row>
    <row r="355" s="13" customFormat="1">
      <c r="A355" s="13"/>
      <c r="B355" s="237"/>
      <c r="C355" s="238"/>
      <c r="D355" s="231" t="s">
        <v>207</v>
      </c>
      <c r="E355" s="239" t="s">
        <v>1</v>
      </c>
      <c r="F355" s="240" t="s">
        <v>614</v>
      </c>
      <c r="G355" s="238"/>
      <c r="H355" s="241">
        <v>40.762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207</v>
      </c>
      <c r="AU355" s="247" t="s">
        <v>88</v>
      </c>
      <c r="AV355" s="13" t="s">
        <v>88</v>
      </c>
      <c r="AW355" s="13" t="s">
        <v>35</v>
      </c>
      <c r="AX355" s="13" t="s">
        <v>78</v>
      </c>
      <c r="AY355" s="247" t="s">
        <v>134</v>
      </c>
    </row>
    <row r="356" s="13" customFormat="1">
      <c r="A356" s="13"/>
      <c r="B356" s="237"/>
      <c r="C356" s="238"/>
      <c r="D356" s="231" t="s">
        <v>207</v>
      </c>
      <c r="E356" s="239" t="s">
        <v>1</v>
      </c>
      <c r="F356" s="240" t="s">
        <v>615</v>
      </c>
      <c r="G356" s="238"/>
      <c r="H356" s="241">
        <v>69.495000000000005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207</v>
      </c>
      <c r="AU356" s="247" t="s">
        <v>88</v>
      </c>
      <c r="AV356" s="13" t="s">
        <v>88</v>
      </c>
      <c r="AW356" s="13" t="s">
        <v>35</v>
      </c>
      <c r="AX356" s="13" t="s">
        <v>78</v>
      </c>
      <c r="AY356" s="247" t="s">
        <v>134</v>
      </c>
    </row>
    <row r="357" s="13" customFormat="1">
      <c r="A357" s="13"/>
      <c r="B357" s="237"/>
      <c r="C357" s="238"/>
      <c r="D357" s="231" t="s">
        <v>207</v>
      </c>
      <c r="E357" s="239" t="s">
        <v>1</v>
      </c>
      <c r="F357" s="240" t="s">
        <v>616</v>
      </c>
      <c r="G357" s="238"/>
      <c r="H357" s="241">
        <v>5.3760000000000003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207</v>
      </c>
      <c r="AU357" s="247" t="s">
        <v>88</v>
      </c>
      <c r="AV357" s="13" t="s">
        <v>88</v>
      </c>
      <c r="AW357" s="13" t="s">
        <v>35</v>
      </c>
      <c r="AX357" s="13" t="s">
        <v>78</v>
      </c>
      <c r="AY357" s="247" t="s">
        <v>134</v>
      </c>
    </row>
    <row r="358" s="14" customFormat="1">
      <c r="A358" s="14"/>
      <c r="B358" s="248"/>
      <c r="C358" s="249"/>
      <c r="D358" s="231" t="s">
        <v>207</v>
      </c>
      <c r="E358" s="250" t="s">
        <v>1</v>
      </c>
      <c r="F358" s="251" t="s">
        <v>209</v>
      </c>
      <c r="G358" s="249"/>
      <c r="H358" s="252">
        <v>115.63300000000001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8" t="s">
        <v>207</v>
      </c>
      <c r="AU358" s="258" t="s">
        <v>88</v>
      </c>
      <c r="AV358" s="14" t="s">
        <v>155</v>
      </c>
      <c r="AW358" s="14" t="s">
        <v>35</v>
      </c>
      <c r="AX358" s="14" t="s">
        <v>86</v>
      </c>
      <c r="AY358" s="258" t="s">
        <v>134</v>
      </c>
    </row>
    <row r="359" s="2" customFormat="1" ht="37.8" customHeight="1">
      <c r="A359" s="38"/>
      <c r="B359" s="39"/>
      <c r="C359" s="218" t="s">
        <v>617</v>
      </c>
      <c r="D359" s="218" t="s">
        <v>137</v>
      </c>
      <c r="E359" s="219" t="s">
        <v>618</v>
      </c>
      <c r="F359" s="220" t="s">
        <v>619</v>
      </c>
      <c r="G359" s="221" t="s">
        <v>310</v>
      </c>
      <c r="H359" s="222">
        <v>115.633</v>
      </c>
      <c r="I359" s="223"/>
      <c r="J359" s="224">
        <f>ROUND(I359*H359,2)</f>
        <v>0</v>
      </c>
      <c r="K359" s="220" t="s">
        <v>141</v>
      </c>
      <c r="L359" s="44"/>
      <c r="M359" s="225" t="s">
        <v>1</v>
      </c>
      <c r="N359" s="226" t="s">
        <v>43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155</v>
      </c>
      <c r="AT359" s="229" t="s">
        <v>137</v>
      </c>
      <c r="AU359" s="229" t="s">
        <v>88</v>
      </c>
      <c r="AY359" s="17" t="s">
        <v>134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86</v>
      </c>
      <c r="BK359" s="230">
        <f>ROUND(I359*H359,2)</f>
        <v>0</v>
      </c>
      <c r="BL359" s="17" t="s">
        <v>155</v>
      </c>
      <c r="BM359" s="229" t="s">
        <v>620</v>
      </c>
    </row>
    <row r="360" s="2" customFormat="1">
      <c r="A360" s="38"/>
      <c r="B360" s="39"/>
      <c r="C360" s="40"/>
      <c r="D360" s="231" t="s">
        <v>144</v>
      </c>
      <c r="E360" s="40"/>
      <c r="F360" s="232" t="s">
        <v>621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144</v>
      </c>
      <c r="AU360" s="17" t="s">
        <v>88</v>
      </c>
    </row>
    <row r="361" s="13" customFormat="1">
      <c r="A361" s="13"/>
      <c r="B361" s="237"/>
      <c r="C361" s="238"/>
      <c r="D361" s="231" t="s">
        <v>207</v>
      </c>
      <c r="E361" s="239" t="s">
        <v>1</v>
      </c>
      <c r="F361" s="240" t="s">
        <v>622</v>
      </c>
      <c r="G361" s="238"/>
      <c r="H361" s="241">
        <v>115.633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207</v>
      </c>
      <c r="AU361" s="247" t="s">
        <v>88</v>
      </c>
      <c r="AV361" s="13" t="s">
        <v>88</v>
      </c>
      <c r="AW361" s="13" t="s">
        <v>35</v>
      </c>
      <c r="AX361" s="13" t="s">
        <v>86</v>
      </c>
      <c r="AY361" s="247" t="s">
        <v>134</v>
      </c>
    </row>
    <row r="362" s="12" customFormat="1" ht="22.8" customHeight="1">
      <c r="A362" s="12"/>
      <c r="B362" s="202"/>
      <c r="C362" s="203"/>
      <c r="D362" s="204" t="s">
        <v>77</v>
      </c>
      <c r="E362" s="216" t="s">
        <v>623</v>
      </c>
      <c r="F362" s="216" t="s">
        <v>624</v>
      </c>
      <c r="G362" s="203"/>
      <c r="H362" s="203"/>
      <c r="I362" s="206"/>
      <c r="J362" s="217">
        <f>BK362</f>
        <v>0</v>
      </c>
      <c r="K362" s="203"/>
      <c r="L362" s="208"/>
      <c r="M362" s="209"/>
      <c r="N362" s="210"/>
      <c r="O362" s="210"/>
      <c r="P362" s="211">
        <f>SUM(P363:P364)</f>
        <v>0</v>
      </c>
      <c r="Q362" s="210"/>
      <c r="R362" s="211">
        <f>SUM(R363:R364)</f>
        <v>0</v>
      </c>
      <c r="S362" s="210"/>
      <c r="T362" s="212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3" t="s">
        <v>86</v>
      </c>
      <c r="AT362" s="214" t="s">
        <v>77</v>
      </c>
      <c r="AU362" s="214" t="s">
        <v>86</v>
      </c>
      <c r="AY362" s="213" t="s">
        <v>134</v>
      </c>
      <c r="BK362" s="215">
        <f>SUM(BK363:BK364)</f>
        <v>0</v>
      </c>
    </row>
    <row r="363" s="2" customFormat="1" ht="33" customHeight="1">
      <c r="A363" s="38"/>
      <c r="B363" s="39"/>
      <c r="C363" s="218" t="s">
        <v>625</v>
      </c>
      <c r="D363" s="218" t="s">
        <v>137</v>
      </c>
      <c r="E363" s="219" t="s">
        <v>626</v>
      </c>
      <c r="F363" s="220" t="s">
        <v>627</v>
      </c>
      <c r="G363" s="221" t="s">
        <v>310</v>
      </c>
      <c r="H363" s="222">
        <v>2813.1239999999998</v>
      </c>
      <c r="I363" s="223"/>
      <c r="J363" s="224">
        <f>ROUND(I363*H363,2)</f>
        <v>0</v>
      </c>
      <c r="K363" s="220" t="s">
        <v>141</v>
      </c>
      <c r="L363" s="44"/>
      <c r="M363" s="225" t="s">
        <v>1</v>
      </c>
      <c r="N363" s="226" t="s">
        <v>43</v>
      </c>
      <c r="O363" s="9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155</v>
      </c>
      <c r="AT363" s="229" t="s">
        <v>137</v>
      </c>
      <c r="AU363" s="229" t="s">
        <v>88</v>
      </c>
      <c r="AY363" s="17" t="s">
        <v>134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86</v>
      </c>
      <c r="BK363" s="230">
        <f>ROUND(I363*H363,2)</f>
        <v>0</v>
      </c>
      <c r="BL363" s="17" t="s">
        <v>155</v>
      </c>
      <c r="BM363" s="229" t="s">
        <v>628</v>
      </c>
    </row>
    <row r="364" s="2" customFormat="1">
      <c r="A364" s="38"/>
      <c r="B364" s="39"/>
      <c r="C364" s="40"/>
      <c r="D364" s="231" t="s">
        <v>144</v>
      </c>
      <c r="E364" s="40"/>
      <c r="F364" s="232" t="s">
        <v>629</v>
      </c>
      <c r="G364" s="40"/>
      <c r="H364" s="40"/>
      <c r="I364" s="233"/>
      <c r="J364" s="40"/>
      <c r="K364" s="40"/>
      <c r="L364" s="44"/>
      <c r="M364" s="259"/>
      <c r="N364" s="260"/>
      <c r="O364" s="261"/>
      <c r="P364" s="261"/>
      <c r="Q364" s="261"/>
      <c r="R364" s="261"/>
      <c r="S364" s="261"/>
      <c r="T364" s="26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144</v>
      </c>
      <c r="AU364" s="17" t="s">
        <v>88</v>
      </c>
    </row>
    <row r="365" s="2" customFormat="1" ht="6.96" customHeight="1">
      <c r="A365" s="38"/>
      <c r="B365" s="66"/>
      <c r="C365" s="67"/>
      <c r="D365" s="67"/>
      <c r="E365" s="67"/>
      <c r="F365" s="67"/>
      <c r="G365" s="67"/>
      <c r="H365" s="67"/>
      <c r="I365" s="67"/>
      <c r="J365" s="67"/>
      <c r="K365" s="67"/>
      <c r="L365" s="44"/>
      <c r="M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</sheetData>
  <sheetProtection sheet="1" autoFilter="0" formatColumns="0" formatRows="0" objects="1" scenarios="1" spinCount="100000" saltValue="6eng++qw9ZjZn2OwthQXKPqKuhrUYqyNziuQ7E3Zu5RwPHTbxMO1rf9iUsgMqu1iAe32RIKqE1i0+LoBE7SoSg==" hashValue="pmo5A81R8TLJUXMJO1xHhL4CJtMid5Q/E6CvNKSmFTxytY8eqBxnVEqayIxgx8VlLCJdDjqMw3qg+wy0IRD8mw==" algorithmName="SHA-512" password="CC35"/>
  <autoFilter ref="C124:K36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  <c r="AZ2" s="263" t="s">
        <v>221</v>
      </c>
      <c r="BA2" s="263" t="s">
        <v>630</v>
      </c>
      <c r="BB2" s="263" t="s">
        <v>1</v>
      </c>
      <c r="BC2" s="263" t="s">
        <v>631</v>
      </c>
      <c r="BD2" s="263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U ZŠ HUSOVA, NÁMĚŠŤ NAD OSLAVOU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ROUND((SUM(BE126:BE251)),  2)</f>
        <v>0</v>
      </c>
      <c r="G33" s="38"/>
      <c r="H33" s="38"/>
      <c r="I33" s="155">
        <v>0.20999999999999999</v>
      </c>
      <c r="J33" s="154">
        <f>ROUND(((SUM(BE126:BE251))*I33),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ROUND((SUM(BF126:BF251)),  2)</f>
        <v>0</v>
      </c>
      <c r="G34" s="38"/>
      <c r="H34" s="38"/>
      <c r="I34" s="155">
        <v>0.12</v>
      </c>
      <c r="J34" s="154">
        <f>ROUND(((SUM(BF126:BF251))*I34),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ROUND((SUM(BG126:BG251)),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ROUND((SUM(BH126:BH251)),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ROUND((SUM(BI126:BI251)),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U ZŠ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102 - CHODNÍKY A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Náměšť nad Oslavou</v>
      </c>
      <c r="G89" s="40"/>
      <c r="H89" s="40"/>
      <c r="I89" s="32" t="s">
        <v>22</v>
      </c>
      <c r="J89" s="79" t="str">
        <f>IF(J12="","",J12)</f>
        <v>24. 6. 2024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Náměšť nad Oslavou</v>
      </c>
      <c r="G91" s="40"/>
      <c r="H91" s="40"/>
      <c r="I91" s="32" t="s">
        <v>31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228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229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230</v>
      </c>
      <c r="E99" s="188"/>
      <c r="F99" s="188"/>
      <c r="G99" s="188"/>
      <c r="H99" s="188"/>
      <c r="I99" s="188"/>
      <c r="J99" s="189">
        <f>J191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633</v>
      </c>
      <c r="E100" s="188"/>
      <c r="F100" s="188"/>
      <c r="G100" s="188"/>
      <c r="H100" s="188"/>
      <c r="I100" s="188"/>
      <c r="J100" s="189">
        <f>J195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232</v>
      </c>
      <c r="E101" s="188"/>
      <c r="F101" s="188"/>
      <c r="G101" s="188"/>
      <c r="H101" s="188"/>
      <c r="I101" s="188"/>
      <c r="J101" s="189">
        <f>J202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234</v>
      </c>
      <c r="E102" s="188"/>
      <c r="F102" s="188"/>
      <c r="G102" s="188"/>
      <c r="H102" s="188"/>
      <c r="I102" s="188"/>
      <c r="J102" s="189">
        <f>J221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235</v>
      </c>
      <c r="E103" s="188"/>
      <c r="F103" s="188"/>
      <c r="G103" s="188"/>
      <c r="H103" s="188"/>
      <c r="I103" s="188"/>
      <c r="J103" s="189">
        <f>J234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236</v>
      </c>
      <c r="E104" s="188"/>
      <c r="F104" s="188"/>
      <c r="G104" s="188"/>
      <c r="H104" s="188"/>
      <c r="I104" s="188"/>
      <c r="J104" s="189">
        <f>J244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634</v>
      </c>
      <c r="E105" s="182"/>
      <c r="F105" s="182"/>
      <c r="G105" s="182"/>
      <c r="H105" s="182"/>
      <c r="I105" s="182"/>
      <c r="J105" s="183">
        <f>J247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635</v>
      </c>
      <c r="E106" s="188"/>
      <c r="F106" s="188"/>
      <c r="G106" s="188"/>
      <c r="H106" s="188"/>
      <c r="I106" s="188"/>
      <c r="J106" s="189">
        <f>J248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PARKOVIŠTĚ U ZŠ HUSOVA, NÁMĚŠŤ NAD OSLAVOU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102 - CHODNÍKY A ZPEVNĚNÉ PLOCHY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Náměšť nad Oslavou</v>
      </c>
      <c r="G120" s="40"/>
      <c r="H120" s="40"/>
      <c r="I120" s="32" t="s">
        <v>22</v>
      </c>
      <c r="J120" s="79" t="str">
        <f>IF(J12="","",J12)</f>
        <v>24. 6. 2024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Náměšť nad Oslavou</v>
      </c>
      <c r="G122" s="40"/>
      <c r="H122" s="40"/>
      <c r="I122" s="32" t="s">
        <v>31</v>
      </c>
      <c r="J122" s="36" t="str">
        <f>E21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36</v>
      </c>
      <c r="J123" s="36" t="str">
        <f>E24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119</v>
      </c>
      <c r="D125" s="194" t="s">
        <v>63</v>
      </c>
      <c r="E125" s="194" t="s">
        <v>59</v>
      </c>
      <c r="F125" s="194" t="s">
        <v>60</v>
      </c>
      <c r="G125" s="194" t="s">
        <v>120</v>
      </c>
      <c r="H125" s="194" t="s">
        <v>121</v>
      </c>
      <c r="I125" s="194" t="s">
        <v>122</v>
      </c>
      <c r="J125" s="194" t="s">
        <v>109</v>
      </c>
      <c r="K125" s="195" t="s">
        <v>123</v>
      </c>
      <c r="L125" s="196"/>
      <c r="M125" s="100" t="s">
        <v>1</v>
      </c>
      <c r="N125" s="101" t="s">
        <v>42</v>
      </c>
      <c r="O125" s="101" t="s">
        <v>124</v>
      </c>
      <c r="P125" s="101" t="s">
        <v>125</v>
      </c>
      <c r="Q125" s="101" t="s">
        <v>126</v>
      </c>
      <c r="R125" s="101" t="s">
        <v>127</v>
      </c>
      <c r="S125" s="101" t="s">
        <v>128</v>
      </c>
      <c r="T125" s="102" t="s">
        <v>129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130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P127+P247</f>
        <v>0</v>
      </c>
      <c r="Q126" s="104"/>
      <c r="R126" s="199">
        <f>R127+R247</f>
        <v>356.22689749999995</v>
      </c>
      <c r="S126" s="104"/>
      <c r="T126" s="200">
        <f>T127+T247</f>
        <v>144.25900000000002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111</v>
      </c>
      <c r="BK126" s="201">
        <f>BK127+BK247</f>
        <v>0</v>
      </c>
    </row>
    <row r="127" s="12" customFormat="1" ht="25.92" customHeight="1">
      <c r="A127" s="12"/>
      <c r="B127" s="202"/>
      <c r="C127" s="203"/>
      <c r="D127" s="204" t="s">
        <v>77</v>
      </c>
      <c r="E127" s="205" t="s">
        <v>237</v>
      </c>
      <c r="F127" s="205" t="s">
        <v>238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P128+P191+P195+P202+P221+P234+P244</f>
        <v>0</v>
      </c>
      <c r="Q127" s="210"/>
      <c r="R127" s="211">
        <f>R128+R191+R195+R202+R221+R234+R244</f>
        <v>356.22409749999997</v>
      </c>
      <c r="S127" s="210"/>
      <c r="T127" s="212">
        <f>T128+T191+T195+T202+T221+T234+T244</f>
        <v>144.25900000000002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86</v>
      </c>
      <c r="AT127" s="214" t="s">
        <v>77</v>
      </c>
      <c r="AU127" s="214" t="s">
        <v>78</v>
      </c>
      <c r="AY127" s="213" t="s">
        <v>134</v>
      </c>
      <c r="BK127" s="215">
        <f>BK128+BK191+BK195+BK202+BK221+BK234+BK244</f>
        <v>0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86</v>
      </c>
      <c r="F128" s="216" t="s">
        <v>239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SUM(P129:P190)</f>
        <v>0</v>
      </c>
      <c r="Q128" s="210"/>
      <c r="R128" s="211">
        <f>SUM(R129:R190)</f>
        <v>4.2000000000000002</v>
      </c>
      <c r="S128" s="210"/>
      <c r="T128" s="212">
        <f>SUM(T129:T190)</f>
        <v>144.25900000000002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86</v>
      </c>
      <c r="AT128" s="214" t="s">
        <v>77</v>
      </c>
      <c r="AU128" s="214" t="s">
        <v>86</v>
      </c>
      <c r="AY128" s="213" t="s">
        <v>134</v>
      </c>
      <c r="BK128" s="215">
        <f>SUM(BK129:BK190)</f>
        <v>0</v>
      </c>
    </row>
    <row r="129" s="2" customFormat="1" ht="24.15" customHeight="1">
      <c r="A129" s="38"/>
      <c r="B129" s="39"/>
      <c r="C129" s="218" t="s">
        <v>86</v>
      </c>
      <c r="D129" s="218" t="s">
        <v>137</v>
      </c>
      <c r="E129" s="219" t="s">
        <v>245</v>
      </c>
      <c r="F129" s="220" t="s">
        <v>246</v>
      </c>
      <c r="G129" s="221" t="s">
        <v>247</v>
      </c>
      <c r="H129" s="222">
        <v>35</v>
      </c>
      <c r="I129" s="223"/>
      <c r="J129" s="224">
        <f>ROUND(I129*H129,2)</f>
        <v>0</v>
      </c>
      <c r="K129" s="220" t="s">
        <v>141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0.28100000000000003</v>
      </c>
      <c r="T129" s="228">
        <f>S129*H129</f>
        <v>9.8350000000000009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137</v>
      </c>
      <c r="AU129" s="229" t="s">
        <v>88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155</v>
      </c>
      <c r="BM129" s="229" t="s">
        <v>636</v>
      </c>
    </row>
    <row r="130" s="2" customFormat="1">
      <c r="A130" s="38"/>
      <c r="B130" s="39"/>
      <c r="C130" s="40"/>
      <c r="D130" s="231" t="s">
        <v>144</v>
      </c>
      <c r="E130" s="40"/>
      <c r="F130" s="232" t="s">
        <v>249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88</v>
      </c>
    </row>
    <row r="131" s="13" customFormat="1">
      <c r="A131" s="13"/>
      <c r="B131" s="237"/>
      <c r="C131" s="238"/>
      <c r="D131" s="231" t="s">
        <v>207</v>
      </c>
      <c r="E131" s="239" t="s">
        <v>1</v>
      </c>
      <c r="F131" s="240" t="s">
        <v>637</v>
      </c>
      <c r="G131" s="238"/>
      <c r="H131" s="241">
        <v>35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207</v>
      </c>
      <c r="AU131" s="247" t="s">
        <v>88</v>
      </c>
      <c r="AV131" s="13" t="s">
        <v>88</v>
      </c>
      <c r="AW131" s="13" t="s">
        <v>35</v>
      </c>
      <c r="AX131" s="13" t="s">
        <v>86</v>
      </c>
      <c r="AY131" s="247" t="s">
        <v>134</v>
      </c>
    </row>
    <row r="132" s="2" customFormat="1" ht="24.15" customHeight="1">
      <c r="A132" s="38"/>
      <c r="B132" s="39"/>
      <c r="C132" s="218" t="s">
        <v>88</v>
      </c>
      <c r="D132" s="218" t="s">
        <v>137</v>
      </c>
      <c r="E132" s="219" t="s">
        <v>251</v>
      </c>
      <c r="F132" s="220" t="s">
        <v>252</v>
      </c>
      <c r="G132" s="221" t="s">
        <v>247</v>
      </c>
      <c r="H132" s="222">
        <v>322</v>
      </c>
      <c r="I132" s="223"/>
      <c r="J132" s="224">
        <f>ROUND(I132*H132,2)</f>
        <v>0</v>
      </c>
      <c r="K132" s="220" t="s">
        <v>141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0.26000000000000001</v>
      </c>
      <c r="T132" s="228">
        <f>S132*H132</f>
        <v>83.719999999999999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155</v>
      </c>
      <c r="AT132" s="229" t="s">
        <v>137</v>
      </c>
      <c r="AU132" s="229" t="s">
        <v>88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155</v>
      </c>
      <c r="BM132" s="229" t="s">
        <v>638</v>
      </c>
    </row>
    <row r="133" s="2" customFormat="1">
      <c r="A133" s="38"/>
      <c r="B133" s="39"/>
      <c r="C133" s="40"/>
      <c r="D133" s="231" t="s">
        <v>144</v>
      </c>
      <c r="E133" s="40"/>
      <c r="F133" s="232" t="s">
        <v>254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144</v>
      </c>
      <c r="AU133" s="17" t="s">
        <v>88</v>
      </c>
    </row>
    <row r="134" s="13" customFormat="1">
      <c r="A134" s="13"/>
      <c r="B134" s="237"/>
      <c r="C134" s="238"/>
      <c r="D134" s="231" t="s">
        <v>207</v>
      </c>
      <c r="E134" s="239" t="s">
        <v>1</v>
      </c>
      <c r="F134" s="240" t="s">
        <v>639</v>
      </c>
      <c r="G134" s="238"/>
      <c r="H134" s="241">
        <v>322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207</v>
      </c>
      <c r="AU134" s="247" t="s">
        <v>88</v>
      </c>
      <c r="AV134" s="13" t="s">
        <v>88</v>
      </c>
      <c r="AW134" s="13" t="s">
        <v>35</v>
      </c>
      <c r="AX134" s="13" t="s">
        <v>86</v>
      </c>
      <c r="AY134" s="247" t="s">
        <v>134</v>
      </c>
    </row>
    <row r="135" s="2" customFormat="1" ht="24.15" customHeight="1">
      <c r="A135" s="38"/>
      <c r="B135" s="39"/>
      <c r="C135" s="218" t="s">
        <v>150</v>
      </c>
      <c r="D135" s="218" t="s">
        <v>137</v>
      </c>
      <c r="E135" s="219" t="s">
        <v>640</v>
      </c>
      <c r="F135" s="220" t="s">
        <v>641</v>
      </c>
      <c r="G135" s="221" t="s">
        <v>247</v>
      </c>
      <c r="H135" s="222">
        <v>53</v>
      </c>
      <c r="I135" s="223"/>
      <c r="J135" s="224">
        <f>ROUND(I135*H135,2)</f>
        <v>0</v>
      </c>
      <c r="K135" s="220" t="s">
        <v>141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0.098000000000000004</v>
      </c>
      <c r="T135" s="228">
        <f>S135*H135</f>
        <v>5.194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155</v>
      </c>
      <c r="AT135" s="229" t="s">
        <v>137</v>
      </c>
      <c r="AU135" s="229" t="s">
        <v>88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155</v>
      </c>
      <c r="BM135" s="229" t="s">
        <v>642</v>
      </c>
    </row>
    <row r="136" s="2" customFormat="1">
      <c r="A136" s="38"/>
      <c r="B136" s="39"/>
      <c r="C136" s="40"/>
      <c r="D136" s="231" t="s">
        <v>144</v>
      </c>
      <c r="E136" s="40"/>
      <c r="F136" s="232" t="s">
        <v>643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88</v>
      </c>
    </row>
    <row r="137" s="13" customFormat="1">
      <c r="A137" s="13"/>
      <c r="B137" s="237"/>
      <c r="C137" s="238"/>
      <c r="D137" s="231" t="s">
        <v>207</v>
      </c>
      <c r="E137" s="239" t="s">
        <v>1</v>
      </c>
      <c r="F137" s="240" t="s">
        <v>644</v>
      </c>
      <c r="G137" s="238"/>
      <c r="H137" s="241">
        <v>53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207</v>
      </c>
      <c r="AU137" s="247" t="s">
        <v>88</v>
      </c>
      <c r="AV137" s="13" t="s">
        <v>88</v>
      </c>
      <c r="AW137" s="13" t="s">
        <v>35</v>
      </c>
      <c r="AX137" s="13" t="s">
        <v>86</v>
      </c>
      <c r="AY137" s="247" t="s">
        <v>134</v>
      </c>
    </row>
    <row r="138" s="2" customFormat="1" ht="16.5" customHeight="1">
      <c r="A138" s="38"/>
      <c r="B138" s="39"/>
      <c r="C138" s="218" t="s">
        <v>155</v>
      </c>
      <c r="D138" s="218" t="s">
        <v>137</v>
      </c>
      <c r="E138" s="219" t="s">
        <v>266</v>
      </c>
      <c r="F138" s="220" t="s">
        <v>267</v>
      </c>
      <c r="G138" s="221" t="s">
        <v>268</v>
      </c>
      <c r="H138" s="222">
        <v>222</v>
      </c>
      <c r="I138" s="223"/>
      <c r="J138" s="224">
        <f>ROUND(I138*H138,2)</f>
        <v>0</v>
      </c>
      <c r="K138" s="220" t="s">
        <v>141</v>
      </c>
      <c r="L138" s="44"/>
      <c r="M138" s="225" t="s">
        <v>1</v>
      </c>
      <c r="N138" s="226" t="s">
        <v>43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0.20499999999999999</v>
      </c>
      <c r="T138" s="228">
        <f>S138*H138</f>
        <v>45.509999999999998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155</v>
      </c>
      <c r="AT138" s="229" t="s">
        <v>137</v>
      </c>
      <c r="AU138" s="229" t="s">
        <v>88</v>
      </c>
      <c r="AY138" s="17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155</v>
      </c>
      <c r="BM138" s="229" t="s">
        <v>645</v>
      </c>
    </row>
    <row r="139" s="2" customFormat="1">
      <c r="A139" s="38"/>
      <c r="B139" s="39"/>
      <c r="C139" s="40"/>
      <c r="D139" s="231" t="s">
        <v>144</v>
      </c>
      <c r="E139" s="40"/>
      <c r="F139" s="232" t="s">
        <v>270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144</v>
      </c>
      <c r="AU139" s="17" t="s">
        <v>88</v>
      </c>
    </row>
    <row r="140" s="13" customFormat="1">
      <c r="A140" s="13"/>
      <c r="B140" s="237"/>
      <c r="C140" s="238"/>
      <c r="D140" s="231" t="s">
        <v>207</v>
      </c>
      <c r="E140" s="239" t="s">
        <v>1</v>
      </c>
      <c r="F140" s="240" t="s">
        <v>646</v>
      </c>
      <c r="G140" s="238"/>
      <c r="H140" s="241">
        <v>174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207</v>
      </c>
      <c r="AU140" s="247" t="s">
        <v>88</v>
      </c>
      <c r="AV140" s="13" t="s">
        <v>88</v>
      </c>
      <c r="AW140" s="13" t="s">
        <v>35</v>
      </c>
      <c r="AX140" s="13" t="s">
        <v>78</v>
      </c>
      <c r="AY140" s="247" t="s">
        <v>134</v>
      </c>
    </row>
    <row r="141" s="13" customFormat="1">
      <c r="A141" s="13"/>
      <c r="B141" s="237"/>
      <c r="C141" s="238"/>
      <c r="D141" s="231" t="s">
        <v>207</v>
      </c>
      <c r="E141" s="239" t="s">
        <v>1</v>
      </c>
      <c r="F141" s="240" t="s">
        <v>647</v>
      </c>
      <c r="G141" s="238"/>
      <c r="H141" s="241">
        <v>48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207</v>
      </c>
      <c r="AU141" s="247" t="s">
        <v>88</v>
      </c>
      <c r="AV141" s="13" t="s">
        <v>88</v>
      </c>
      <c r="AW141" s="13" t="s">
        <v>35</v>
      </c>
      <c r="AX141" s="13" t="s">
        <v>78</v>
      </c>
      <c r="AY141" s="247" t="s">
        <v>134</v>
      </c>
    </row>
    <row r="142" s="14" customFormat="1">
      <c r="A142" s="14"/>
      <c r="B142" s="248"/>
      <c r="C142" s="249"/>
      <c r="D142" s="231" t="s">
        <v>207</v>
      </c>
      <c r="E142" s="250" t="s">
        <v>1</v>
      </c>
      <c r="F142" s="251" t="s">
        <v>209</v>
      </c>
      <c r="G142" s="249"/>
      <c r="H142" s="252">
        <v>222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207</v>
      </c>
      <c r="AU142" s="258" t="s">
        <v>88</v>
      </c>
      <c r="AV142" s="14" t="s">
        <v>155</v>
      </c>
      <c r="AW142" s="14" t="s">
        <v>35</v>
      </c>
      <c r="AX142" s="14" t="s">
        <v>86</v>
      </c>
      <c r="AY142" s="258" t="s">
        <v>134</v>
      </c>
    </row>
    <row r="143" s="2" customFormat="1" ht="24.15" customHeight="1">
      <c r="A143" s="38"/>
      <c r="B143" s="39"/>
      <c r="C143" s="218" t="s">
        <v>133</v>
      </c>
      <c r="D143" s="218" t="s">
        <v>137</v>
      </c>
      <c r="E143" s="219" t="s">
        <v>273</v>
      </c>
      <c r="F143" s="220" t="s">
        <v>274</v>
      </c>
      <c r="G143" s="221" t="s">
        <v>247</v>
      </c>
      <c r="H143" s="222">
        <v>211</v>
      </c>
      <c r="I143" s="223"/>
      <c r="J143" s="224">
        <f>ROUND(I143*H143,2)</f>
        <v>0</v>
      </c>
      <c r="K143" s="220" t="s">
        <v>141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155</v>
      </c>
      <c r="AT143" s="229" t="s">
        <v>137</v>
      </c>
      <c r="AU143" s="229" t="s">
        <v>88</v>
      </c>
      <c r="AY143" s="17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155</v>
      </c>
      <c r="BM143" s="229" t="s">
        <v>648</v>
      </c>
    </row>
    <row r="144" s="2" customFormat="1">
      <c r="A144" s="38"/>
      <c r="B144" s="39"/>
      <c r="C144" s="40"/>
      <c r="D144" s="231" t="s">
        <v>144</v>
      </c>
      <c r="E144" s="40"/>
      <c r="F144" s="232" t="s">
        <v>276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88</v>
      </c>
    </row>
    <row r="145" s="13" customFormat="1">
      <c r="A145" s="13"/>
      <c r="B145" s="237"/>
      <c r="C145" s="238"/>
      <c r="D145" s="231" t="s">
        <v>207</v>
      </c>
      <c r="E145" s="239" t="s">
        <v>1</v>
      </c>
      <c r="F145" s="240" t="s">
        <v>649</v>
      </c>
      <c r="G145" s="238"/>
      <c r="H145" s="241">
        <v>211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207</v>
      </c>
      <c r="AU145" s="247" t="s">
        <v>88</v>
      </c>
      <c r="AV145" s="13" t="s">
        <v>88</v>
      </c>
      <c r="AW145" s="13" t="s">
        <v>35</v>
      </c>
      <c r="AX145" s="13" t="s">
        <v>86</v>
      </c>
      <c r="AY145" s="247" t="s">
        <v>134</v>
      </c>
    </row>
    <row r="146" s="2" customFormat="1" ht="37.8" customHeight="1">
      <c r="A146" s="38"/>
      <c r="B146" s="39"/>
      <c r="C146" s="218" t="s">
        <v>164</v>
      </c>
      <c r="D146" s="218" t="s">
        <v>137</v>
      </c>
      <c r="E146" s="219" t="s">
        <v>650</v>
      </c>
      <c r="F146" s="220" t="s">
        <v>651</v>
      </c>
      <c r="G146" s="221" t="s">
        <v>280</v>
      </c>
      <c r="H146" s="222">
        <v>86.939999999999998</v>
      </c>
      <c r="I146" s="223"/>
      <c r="J146" s="224">
        <f>ROUND(I146*H146,2)</f>
        <v>0</v>
      </c>
      <c r="K146" s="220" t="s">
        <v>141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155</v>
      </c>
      <c r="AT146" s="229" t="s">
        <v>137</v>
      </c>
      <c r="AU146" s="229" t="s">
        <v>88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155</v>
      </c>
      <c r="BM146" s="229" t="s">
        <v>652</v>
      </c>
    </row>
    <row r="147" s="2" customFormat="1">
      <c r="A147" s="38"/>
      <c r="B147" s="39"/>
      <c r="C147" s="40"/>
      <c r="D147" s="231" t="s">
        <v>144</v>
      </c>
      <c r="E147" s="40"/>
      <c r="F147" s="232" t="s">
        <v>653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88</v>
      </c>
    </row>
    <row r="148" s="15" customFormat="1">
      <c r="A148" s="15"/>
      <c r="B148" s="277"/>
      <c r="C148" s="278"/>
      <c r="D148" s="231" t="s">
        <v>207</v>
      </c>
      <c r="E148" s="279" t="s">
        <v>1</v>
      </c>
      <c r="F148" s="280" t="s">
        <v>654</v>
      </c>
      <c r="G148" s="278"/>
      <c r="H148" s="279" t="s">
        <v>1</v>
      </c>
      <c r="I148" s="281"/>
      <c r="J148" s="278"/>
      <c r="K148" s="278"/>
      <c r="L148" s="282"/>
      <c r="M148" s="283"/>
      <c r="N148" s="284"/>
      <c r="O148" s="284"/>
      <c r="P148" s="284"/>
      <c r="Q148" s="284"/>
      <c r="R148" s="284"/>
      <c r="S148" s="284"/>
      <c r="T148" s="28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6" t="s">
        <v>207</v>
      </c>
      <c r="AU148" s="286" t="s">
        <v>88</v>
      </c>
      <c r="AV148" s="15" t="s">
        <v>86</v>
      </c>
      <c r="AW148" s="15" t="s">
        <v>35</v>
      </c>
      <c r="AX148" s="15" t="s">
        <v>78</v>
      </c>
      <c r="AY148" s="286" t="s">
        <v>134</v>
      </c>
    </row>
    <row r="149" s="13" customFormat="1">
      <c r="A149" s="13"/>
      <c r="B149" s="237"/>
      <c r="C149" s="238"/>
      <c r="D149" s="231" t="s">
        <v>207</v>
      </c>
      <c r="E149" s="239" t="s">
        <v>1</v>
      </c>
      <c r="F149" s="240" t="s">
        <v>655</v>
      </c>
      <c r="G149" s="238"/>
      <c r="H149" s="241">
        <v>29.539999999999999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207</v>
      </c>
      <c r="AU149" s="247" t="s">
        <v>88</v>
      </c>
      <c r="AV149" s="13" t="s">
        <v>88</v>
      </c>
      <c r="AW149" s="13" t="s">
        <v>35</v>
      </c>
      <c r="AX149" s="13" t="s">
        <v>78</v>
      </c>
      <c r="AY149" s="247" t="s">
        <v>134</v>
      </c>
    </row>
    <row r="150" s="13" customFormat="1">
      <c r="A150" s="13"/>
      <c r="B150" s="237"/>
      <c r="C150" s="238"/>
      <c r="D150" s="231" t="s">
        <v>207</v>
      </c>
      <c r="E150" s="239" t="s">
        <v>1</v>
      </c>
      <c r="F150" s="240" t="s">
        <v>656</v>
      </c>
      <c r="G150" s="238"/>
      <c r="H150" s="241">
        <v>57.399999999999999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207</v>
      </c>
      <c r="AU150" s="247" t="s">
        <v>88</v>
      </c>
      <c r="AV150" s="13" t="s">
        <v>88</v>
      </c>
      <c r="AW150" s="13" t="s">
        <v>35</v>
      </c>
      <c r="AX150" s="13" t="s">
        <v>78</v>
      </c>
      <c r="AY150" s="247" t="s">
        <v>134</v>
      </c>
    </row>
    <row r="151" s="14" customFormat="1">
      <c r="A151" s="14"/>
      <c r="B151" s="248"/>
      <c r="C151" s="249"/>
      <c r="D151" s="231" t="s">
        <v>207</v>
      </c>
      <c r="E151" s="250" t="s">
        <v>1</v>
      </c>
      <c r="F151" s="251" t="s">
        <v>209</v>
      </c>
      <c r="G151" s="249"/>
      <c r="H151" s="252">
        <v>86.939999999999998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207</v>
      </c>
      <c r="AU151" s="258" t="s">
        <v>88</v>
      </c>
      <c r="AV151" s="14" t="s">
        <v>155</v>
      </c>
      <c r="AW151" s="14" t="s">
        <v>35</v>
      </c>
      <c r="AX151" s="14" t="s">
        <v>86</v>
      </c>
      <c r="AY151" s="258" t="s">
        <v>134</v>
      </c>
    </row>
    <row r="152" s="2" customFormat="1" ht="33" customHeight="1">
      <c r="A152" s="38"/>
      <c r="B152" s="39"/>
      <c r="C152" s="218" t="s">
        <v>171</v>
      </c>
      <c r="D152" s="218" t="s">
        <v>137</v>
      </c>
      <c r="E152" s="219" t="s">
        <v>657</v>
      </c>
      <c r="F152" s="220" t="s">
        <v>658</v>
      </c>
      <c r="G152" s="221" t="s">
        <v>280</v>
      </c>
      <c r="H152" s="222">
        <v>2.3999999999999999</v>
      </c>
      <c r="I152" s="223"/>
      <c r="J152" s="224">
        <f>ROUND(I152*H152,2)</f>
        <v>0</v>
      </c>
      <c r="K152" s="220" t="s">
        <v>141</v>
      </c>
      <c r="L152" s="44"/>
      <c r="M152" s="225" t="s">
        <v>1</v>
      </c>
      <c r="N152" s="226" t="s">
        <v>43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155</v>
      </c>
      <c r="AT152" s="229" t="s">
        <v>137</v>
      </c>
      <c r="AU152" s="229" t="s">
        <v>88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86</v>
      </c>
      <c r="BK152" s="230">
        <f>ROUND(I152*H152,2)</f>
        <v>0</v>
      </c>
      <c r="BL152" s="17" t="s">
        <v>155</v>
      </c>
      <c r="BM152" s="229" t="s">
        <v>659</v>
      </c>
    </row>
    <row r="153" s="2" customFormat="1">
      <c r="A153" s="38"/>
      <c r="B153" s="39"/>
      <c r="C153" s="40"/>
      <c r="D153" s="231" t="s">
        <v>144</v>
      </c>
      <c r="E153" s="40"/>
      <c r="F153" s="232" t="s">
        <v>660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144</v>
      </c>
      <c r="AU153" s="17" t="s">
        <v>88</v>
      </c>
    </row>
    <row r="154" s="15" customFormat="1">
      <c r="A154" s="15"/>
      <c r="B154" s="277"/>
      <c r="C154" s="278"/>
      <c r="D154" s="231" t="s">
        <v>207</v>
      </c>
      <c r="E154" s="279" t="s">
        <v>1</v>
      </c>
      <c r="F154" s="280" t="s">
        <v>661</v>
      </c>
      <c r="G154" s="278"/>
      <c r="H154" s="279" t="s">
        <v>1</v>
      </c>
      <c r="I154" s="281"/>
      <c r="J154" s="278"/>
      <c r="K154" s="278"/>
      <c r="L154" s="282"/>
      <c r="M154" s="283"/>
      <c r="N154" s="284"/>
      <c r="O154" s="284"/>
      <c r="P154" s="284"/>
      <c r="Q154" s="284"/>
      <c r="R154" s="284"/>
      <c r="S154" s="284"/>
      <c r="T154" s="28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6" t="s">
        <v>207</v>
      </c>
      <c r="AU154" s="286" t="s">
        <v>88</v>
      </c>
      <c r="AV154" s="15" t="s">
        <v>86</v>
      </c>
      <c r="AW154" s="15" t="s">
        <v>35</v>
      </c>
      <c r="AX154" s="15" t="s">
        <v>78</v>
      </c>
      <c r="AY154" s="286" t="s">
        <v>134</v>
      </c>
    </row>
    <row r="155" s="13" customFormat="1">
      <c r="A155" s="13"/>
      <c r="B155" s="237"/>
      <c r="C155" s="238"/>
      <c r="D155" s="231" t="s">
        <v>207</v>
      </c>
      <c r="E155" s="239" t="s">
        <v>1</v>
      </c>
      <c r="F155" s="240" t="s">
        <v>662</v>
      </c>
      <c r="G155" s="238"/>
      <c r="H155" s="241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207</v>
      </c>
      <c r="AU155" s="247" t="s">
        <v>88</v>
      </c>
      <c r="AV155" s="13" t="s">
        <v>88</v>
      </c>
      <c r="AW155" s="13" t="s">
        <v>35</v>
      </c>
      <c r="AX155" s="13" t="s">
        <v>78</v>
      </c>
      <c r="AY155" s="247" t="s">
        <v>134</v>
      </c>
    </row>
    <row r="156" s="13" customFormat="1">
      <c r="A156" s="13"/>
      <c r="B156" s="237"/>
      <c r="C156" s="238"/>
      <c r="D156" s="231" t="s">
        <v>207</v>
      </c>
      <c r="E156" s="239" t="s">
        <v>1</v>
      </c>
      <c r="F156" s="240" t="s">
        <v>663</v>
      </c>
      <c r="G156" s="238"/>
      <c r="H156" s="241">
        <v>1.3999999999999999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207</v>
      </c>
      <c r="AU156" s="247" t="s">
        <v>88</v>
      </c>
      <c r="AV156" s="13" t="s">
        <v>88</v>
      </c>
      <c r="AW156" s="13" t="s">
        <v>35</v>
      </c>
      <c r="AX156" s="13" t="s">
        <v>78</v>
      </c>
      <c r="AY156" s="247" t="s">
        <v>134</v>
      </c>
    </row>
    <row r="157" s="14" customFormat="1">
      <c r="A157" s="14"/>
      <c r="B157" s="248"/>
      <c r="C157" s="249"/>
      <c r="D157" s="231" t="s">
        <v>207</v>
      </c>
      <c r="E157" s="250" t="s">
        <v>1</v>
      </c>
      <c r="F157" s="251" t="s">
        <v>209</v>
      </c>
      <c r="G157" s="249"/>
      <c r="H157" s="252">
        <v>2.3999999999999999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207</v>
      </c>
      <c r="AU157" s="258" t="s">
        <v>88</v>
      </c>
      <c r="AV157" s="14" t="s">
        <v>155</v>
      </c>
      <c r="AW157" s="14" t="s">
        <v>35</v>
      </c>
      <c r="AX157" s="14" t="s">
        <v>86</v>
      </c>
      <c r="AY157" s="258" t="s">
        <v>134</v>
      </c>
    </row>
    <row r="158" s="2" customFormat="1" ht="37.8" customHeight="1">
      <c r="A158" s="38"/>
      <c r="B158" s="39"/>
      <c r="C158" s="218" t="s">
        <v>176</v>
      </c>
      <c r="D158" s="218" t="s">
        <v>137</v>
      </c>
      <c r="E158" s="219" t="s">
        <v>296</v>
      </c>
      <c r="F158" s="220" t="s">
        <v>297</v>
      </c>
      <c r="G158" s="221" t="s">
        <v>280</v>
      </c>
      <c r="H158" s="222">
        <v>62.390000000000001</v>
      </c>
      <c r="I158" s="223"/>
      <c r="J158" s="224">
        <f>ROUND(I158*H158,2)</f>
        <v>0</v>
      </c>
      <c r="K158" s="220" t="s">
        <v>141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155</v>
      </c>
      <c r="AT158" s="229" t="s">
        <v>137</v>
      </c>
      <c r="AU158" s="229" t="s">
        <v>88</v>
      </c>
      <c r="AY158" s="17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86</v>
      </c>
      <c r="BK158" s="230">
        <f>ROUND(I158*H158,2)</f>
        <v>0</v>
      </c>
      <c r="BL158" s="17" t="s">
        <v>155</v>
      </c>
      <c r="BM158" s="229" t="s">
        <v>664</v>
      </c>
    </row>
    <row r="159" s="2" customFormat="1">
      <c r="A159" s="38"/>
      <c r="B159" s="39"/>
      <c r="C159" s="40"/>
      <c r="D159" s="231" t="s">
        <v>144</v>
      </c>
      <c r="E159" s="40"/>
      <c r="F159" s="232" t="s">
        <v>299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144</v>
      </c>
      <c r="AU159" s="17" t="s">
        <v>88</v>
      </c>
    </row>
    <row r="160" s="13" customFormat="1">
      <c r="A160" s="13"/>
      <c r="B160" s="237"/>
      <c r="C160" s="238"/>
      <c r="D160" s="231" t="s">
        <v>207</v>
      </c>
      <c r="E160" s="239" t="s">
        <v>1</v>
      </c>
      <c r="F160" s="240" t="s">
        <v>665</v>
      </c>
      <c r="G160" s="238"/>
      <c r="H160" s="241">
        <v>62.390000000000001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207</v>
      </c>
      <c r="AU160" s="247" t="s">
        <v>88</v>
      </c>
      <c r="AV160" s="13" t="s">
        <v>88</v>
      </c>
      <c r="AW160" s="13" t="s">
        <v>35</v>
      </c>
      <c r="AX160" s="13" t="s">
        <v>86</v>
      </c>
      <c r="AY160" s="247" t="s">
        <v>134</v>
      </c>
    </row>
    <row r="161" s="2" customFormat="1" ht="24.15" customHeight="1">
      <c r="A161" s="38"/>
      <c r="B161" s="39"/>
      <c r="C161" s="218" t="s">
        <v>181</v>
      </c>
      <c r="D161" s="218" t="s">
        <v>137</v>
      </c>
      <c r="E161" s="219" t="s">
        <v>666</v>
      </c>
      <c r="F161" s="220" t="s">
        <v>667</v>
      </c>
      <c r="G161" s="221" t="s">
        <v>280</v>
      </c>
      <c r="H161" s="222">
        <v>79.950000000000003</v>
      </c>
      <c r="I161" s="223"/>
      <c r="J161" s="224">
        <f>ROUND(I161*H161,2)</f>
        <v>0</v>
      </c>
      <c r="K161" s="220" t="s">
        <v>141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155</v>
      </c>
      <c r="AT161" s="229" t="s">
        <v>137</v>
      </c>
      <c r="AU161" s="229" t="s">
        <v>88</v>
      </c>
      <c r="AY161" s="17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155</v>
      </c>
      <c r="BM161" s="229" t="s">
        <v>668</v>
      </c>
    </row>
    <row r="162" s="2" customFormat="1">
      <c r="A162" s="38"/>
      <c r="B162" s="39"/>
      <c r="C162" s="40"/>
      <c r="D162" s="231" t="s">
        <v>144</v>
      </c>
      <c r="E162" s="40"/>
      <c r="F162" s="232" t="s">
        <v>669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88</v>
      </c>
    </row>
    <row r="163" s="13" customFormat="1">
      <c r="A163" s="13"/>
      <c r="B163" s="237"/>
      <c r="C163" s="238"/>
      <c r="D163" s="231" t="s">
        <v>207</v>
      </c>
      <c r="E163" s="239" t="s">
        <v>1</v>
      </c>
      <c r="F163" s="240" t="s">
        <v>670</v>
      </c>
      <c r="G163" s="238"/>
      <c r="H163" s="241">
        <v>79.950000000000003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207</v>
      </c>
      <c r="AU163" s="247" t="s">
        <v>88</v>
      </c>
      <c r="AV163" s="13" t="s">
        <v>88</v>
      </c>
      <c r="AW163" s="13" t="s">
        <v>35</v>
      </c>
      <c r="AX163" s="13" t="s">
        <v>86</v>
      </c>
      <c r="AY163" s="247" t="s">
        <v>134</v>
      </c>
    </row>
    <row r="164" s="2" customFormat="1" ht="33" customHeight="1">
      <c r="A164" s="38"/>
      <c r="B164" s="39"/>
      <c r="C164" s="218" t="s">
        <v>188</v>
      </c>
      <c r="D164" s="218" t="s">
        <v>137</v>
      </c>
      <c r="E164" s="219" t="s">
        <v>313</v>
      </c>
      <c r="F164" s="220" t="s">
        <v>314</v>
      </c>
      <c r="G164" s="221" t="s">
        <v>310</v>
      </c>
      <c r="H164" s="222">
        <v>112.30200000000001</v>
      </c>
      <c r="I164" s="223"/>
      <c r="J164" s="224">
        <f>ROUND(I164*H164,2)</f>
        <v>0</v>
      </c>
      <c r="K164" s="220" t="s">
        <v>141</v>
      </c>
      <c r="L164" s="44"/>
      <c r="M164" s="225" t="s">
        <v>1</v>
      </c>
      <c r="N164" s="226" t="s">
        <v>43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155</v>
      </c>
      <c r="AT164" s="229" t="s">
        <v>137</v>
      </c>
      <c r="AU164" s="229" t="s">
        <v>88</v>
      </c>
      <c r="AY164" s="17" t="s">
        <v>134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86</v>
      </c>
      <c r="BK164" s="230">
        <f>ROUND(I164*H164,2)</f>
        <v>0</v>
      </c>
      <c r="BL164" s="17" t="s">
        <v>155</v>
      </c>
      <c r="BM164" s="229" t="s">
        <v>671</v>
      </c>
    </row>
    <row r="165" s="2" customFormat="1">
      <c r="A165" s="38"/>
      <c r="B165" s="39"/>
      <c r="C165" s="40"/>
      <c r="D165" s="231" t="s">
        <v>144</v>
      </c>
      <c r="E165" s="40"/>
      <c r="F165" s="232" t="s">
        <v>316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144</v>
      </c>
      <c r="AU165" s="17" t="s">
        <v>88</v>
      </c>
    </row>
    <row r="166" s="13" customFormat="1">
      <c r="A166" s="13"/>
      <c r="B166" s="237"/>
      <c r="C166" s="238"/>
      <c r="D166" s="231" t="s">
        <v>207</v>
      </c>
      <c r="E166" s="239" t="s">
        <v>1</v>
      </c>
      <c r="F166" s="240" t="s">
        <v>672</v>
      </c>
      <c r="G166" s="238"/>
      <c r="H166" s="241">
        <v>112.30200000000001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207</v>
      </c>
      <c r="AU166" s="247" t="s">
        <v>88</v>
      </c>
      <c r="AV166" s="13" t="s">
        <v>88</v>
      </c>
      <c r="AW166" s="13" t="s">
        <v>35</v>
      </c>
      <c r="AX166" s="13" t="s">
        <v>86</v>
      </c>
      <c r="AY166" s="247" t="s">
        <v>134</v>
      </c>
    </row>
    <row r="167" s="2" customFormat="1" ht="16.5" customHeight="1">
      <c r="A167" s="38"/>
      <c r="B167" s="39"/>
      <c r="C167" s="218" t="s">
        <v>193</v>
      </c>
      <c r="D167" s="218" t="s">
        <v>137</v>
      </c>
      <c r="E167" s="219" t="s">
        <v>318</v>
      </c>
      <c r="F167" s="220" t="s">
        <v>319</v>
      </c>
      <c r="G167" s="221" t="s">
        <v>280</v>
      </c>
      <c r="H167" s="222">
        <v>26.949999999999999</v>
      </c>
      <c r="I167" s="223"/>
      <c r="J167" s="224">
        <f>ROUND(I167*H167,2)</f>
        <v>0</v>
      </c>
      <c r="K167" s="220" t="s">
        <v>141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155</v>
      </c>
      <c r="AT167" s="229" t="s">
        <v>137</v>
      </c>
      <c r="AU167" s="229" t="s">
        <v>88</v>
      </c>
      <c r="AY167" s="17" t="s">
        <v>134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155</v>
      </c>
      <c r="BM167" s="229" t="s">
        <v>673</v>
      </c>
    </row>
    <row r="168" s="2" customFormat="1">
      <c r="A168" s="38"/>
      <c r="B168" s="39"/>
      <c r="C168" s="40"/>
      <c r="D168" s="231" t="s">
        <v>144</v>
      </c>
      <c r="E168" s="40"/>
      <c r="F168" s="232" t="s">
        <v>321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144</v>
      </c>
      <c r="AU168" s="17" t="s">
        <v>88</v>
      </c>
    </row>
    <row r="169" s="13" customFormat="1">
      <c r="A169" s="13"/>
      <c r="B169" s="237"/>
      <c r="C169" s="238"/>
      <c r="D169" s="231" t="s">
        <v>207</v>
      </c>
      <c r="E169" s="239" t="s">
        <v>1</v>
      </c>
      <c r="F169" s="240" t="s">
        <v>674</v>
      </c>
      <c r="G169" s="238"/>
      <c r="H169" s="241">
        <v>25.199999999999999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207</v>
      </c>
      <c r="AU169" s="247" t="s">
        <v>88</v>
      </c>
      <c r="AV169" s="13" t="s">
        <v>88</v>
      </c>
      <c r="AW169" s="13" t="s">
        <v>35</v>
      </c>
      <c r="AX169" s="13" t="s">
        <v>78</v>
      </c>
      <c r="AY169" s="247" t="s">
        <v>134</v>
      </c>
    </row>
    <row r="170" s="13" customFormat="1">
      <c r="A170" s="13"/>
      <c r="B170" s="237"/>
      <c r="C170" s="238"/>
      <c r="D170" s="231" t="s">
        <v>207</v>
      </c>
      <c r="E170" s="239" t="s">
        <v>1</v>
      </c>
      <c r="F170" s="240" t="s">
        <v>675</v>
      </c>
      <c r="G170" s="238"/>
      <c r="H170" s="241">
        <v>1.75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207</v>
      </c>
      <c r="AU170" s="247" t="s">
        <v>88</v>
      </c>
      <c r="AV170" s="13" t="s">
        <v>88</v>
      </c>
      <c r="AW170" s="13" t="s">
        <v>35</v>
      </c>
      <c r="AX170" s="13" t="s">
        <v>78</v>
      </c>
      <c r="AY170" s="247" t="s">
        <v>134</v>
      </c>
    </row>
    <row r="171" s="14" customFormat="1">
      <c r="A171" s="14"/>
      <c r="B171" s="248"/>
      <c r="C171" s="249"/>
      <c r="D171" s="231" t="s">
        <v>207</v>
      </c>
      <c r="E171" s="250" t="s">
        <v>1</v>
      </c>
      <c r="F171" s="251" t="s">
        <v>209</v>
      </c>
      <c r="G171" s="249"/>
      <c r="H171" s="252">
        <v>26.949999999999999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207</v>
      </c>
      <c r="AU171" s="258" t="s">
        <v>88</v>
      </c>
      <c r="AV171" s="14" t="s">
        <v>155</v>
      </c>
      <c r="AW171" s="14" t="s">
        <v>35</v>
      </c>
      <c r="AX171" s="14" t="s">
        <v>86</v>
      </c>
      <c r="AY171" s="258" t="s">
        <v>134</v>
      </c>
    </row>
    <row r="172" s="2" customFormat="1" ht="16.5" customHeight="1">
      <c r="A172" s="38"/>
      <c r="B172" s="39"/>
      <c r="C172" s="218" t="s">
        <v>8</v>
      </c>
      <c r="D172" s="218" t="s">
        <v>137</v>
      </c>
      <c r="E172" s="219" t="s">
        <v>324</v>
      </c>
      <c r="F172" s="220" t="s">
        <v>325</v>
      </c>
      <c r="G172" s="221" t="s">
        <v>280</v>
      </c>
      <c r="H172" s="222">
        <v>83.489999999999995</v>
      </c>
      <c r="I172" s="223"/>
      <c r="J172" s="224">
        <f>ROUND(I172*H172,2)</f>
        <v>0</v>
      </c>
      <c r="K172" s="220" t="s">
        <v>141</v>
      </c>
      <c r="L172" s="44"/>
      <c r="M172" s="225" t="s">
        <v>1</v>
      </c>
      <c r="N172" s="226" t="s">
        <v>43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155</v>
      </c>
      <c r="AT172" s="229" t="s">
        <v>137</v>
      </c>
      <c r="AU172" s="229" t="s">
        <v>88</v>
      </c>
      <c r="AY172" s="17" t="s">
        <v>134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86</v>
      </c>
      <c r="BK172" s="230">
        <f>ROUND(I172*H172,2)</f>
        <v>0</v>
      </c>
      <c r="BL172" s="17" t="s">
        <v>155</v>
      </c>
      <c r="BM172" s="229" t="s">
        <v>676</v>
      </c>
    </row>
    <row r="173" s="2" customFormat="1">
      <c r="A173" s="38"/>
      <c r="B173" s="39"/>
      <c r="C173" s="40"/>
      <c r="D173" s="231" t="s">
        <v>144</v>
      </c>
      <c r="E173" s="40"/>
      <c r="F173" s="232" t="s">
        <v>327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88</v>
      </c>
    </row>
    <row r="174" s="13" customFormat="1">
      <c r="A174" s="13"/>
      <c r="B174" s="237"/>
      <c r="C174" s="238"/>
      <c r="D174" s="231" t="s">
        <v>207</v>
      </c>
      <c r="E174" s="239" t="s">
        <v>1</v>
      </c>
      <c r="F174" s="240" t="s">
        <v>677</v>
      </c>
      <c r="G174" s="238"/>
      <c r="H174" s="241">
        <v>21.100000000000001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207</v>
      </c>
      <c r="AU174" s="247" t="s">
        <v>88</v>
      </c>
      <c r="AV174" s="13" t="s">
        <v>88</v>
      </c>
      <c r="AW174" s="13" t="s">
        <v>35</v>
      </c>
      <c r="AX174" s="13" t="s">
        <v>78</v>
      </c>
      <c r="AY174" s="247" t="s">
        <v>134</v>
      </c>
    </row>
    <row r="175" s="13" customFormat="1">
      <c r="A175" s="13"/>
      <c r="B175" s="237"/>
      <c r="C175" s="238"/>
      <c r="D175" s="231" t="s">
        <v>207</v>
      </c>
      <c r="E175" s="239" t="s">
        <v>1</v>
      </c>
      <c r="F175" s="240" t="s">
        <v>678</v>
      </c>
      <c r="G175" s="238"/>
      <c r="H175" s="241">
        <v>62.390000000000001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207</v>
      </c>
      <c r="AU175" s="247" t="s">
        <v>88</v>
      </c>
      <c r="AV175" s="13" t="s">
        <v>88</v>
      </c>
      <c r="AW175" s="13" t="s">
        <v>35</v>
      </c>
      <c r="AX175" s="13" t="s">
        <v>78</v>
      </c>
      <c r="AY175" s="247" t="s">
        <v>134</v>
      </c>
    </row>
    <row r="176" s="14" customFormat="1">
      <c r="A176" s="14"/>
      <c r="B176" s="248"/>
      <c r="C176" s="249"/>
      <c r="D176" s="231" t="s">
        <v>207</v>
      </c>
      <c r="E176" s="250" t="s">
        <v>1</v>
      </c>
      <c r="F176" s="251" t="s">
        <v>209</v>
      </c>
      <c r="G176" s="249"/>
      <c r="H176" s="252">
        <v>83.489999999999995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207</v>
      </c>
      <c r="AU176" s="258" t="s">
        <v>88</v>
      </c>
      <c r="AV176" s="14" t="s">
        <v>155</v>
      </c>
      <c r="AW176" s="14" t="s">
        <v>35</v>
      </c>
      <c r="AX176" s="14" t="s">
        <v>86</v>
      </c>
      <c r="AY176" s="258" t="s">
        <v>134</v>
      </c>
    </row>
    <row r="177" s="2" customFormat="1" ht="24.15" customHeight="1">
      <c r="A177" s="38"/>
      <c r="B177" s="39"/>
      <c r="C177" s="218" t="s">
        <v>203</v>
      </c>
      <c r="D177" s="218" t="s">
        <v>137</v>
      </c>
      <c r="E177" s="219" t="s">
        <v>331</v>
      </c>
      <c r="F177" s="220" t="s">
        <v>332</v>
      </c>
      <c r="G177" s="221" t="s">
        <v>280</v>
      </c>
      <c r="H177" s="222">
        <v>2.1000000000000001</v>
      </c>
      <c r="I177" s="223"/>
      <c r="J177" s="224">
        <f>ROUND(I177*H177,2)</f>
        <v>0</v>
      </c>
      <c r="K177" s="220" t="s">
        <v>141</v>
      </c>
      <c r="L177" s="44"/>
      <c r="M177" s="225" t="s">
        <v>1</v>
      </c>
      <c r="N177" s="226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155</v>
      </c>
      <c r="AT177" s="229" t="s">
        <v>137</v>
      </c>
      <c r="AU177" s="229" t="s">
        <v>88</v>
      </c>
      <c r="AY177" s="17" t="s">
        <v>134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86</v>
      </c>
      <c r="BK177" s="230">
        <f>ROUND(I177*H177,2)</f>
        <v>0</v>
      </c>
      <c r="BL177" s="17" t="s">
        <v>155</v>
      </c>
      <c r="BM177" s="229" t="s">
        <v>679</v>
      </c>
    </row>
    <row r="178" s="2" customFormat="1">
      <c r="A178" s="38"/>
      <c r="B178" s="39"/>
      <c r="C178" s="40"/>
      <c r="D178" s="231" t="s">
        <v>144</v>
      </c>
      <c r="E178" s="40"/>
      <c r="F178" s="232" t="s">
        <v>334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88</v>
      </c>
    </row>
    <row r="179" s="13" customFormat="1">
      <c r="A179" s="13"/>
      <c r="B179" s="237"/>
      <c r="C179" s="238"/>
      <c r="D179" s="231" t="s">
        <v>207</v>
      </c>
      <c r="E179" s="239" t="s">
        <v>1</v>
      </c>
      <c r="F179" s="240" t="s">
        <v>680</v>
      </c>
      <c r="G179" s="238"/>
      <c r="H179" s="241">
        <v>2.1000000000000001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207</v>
      </c>
      <c r="AU179" s="247" t="s">
        <v>88</v>
      </c>
      <c r="AV179" s="13" t="s">
        <v>88</v>
      </c>
      <c r="AW179" s="13" t="s">
        <v>35</v>
      </c>
      <c r="AX179" s="13" t="s">
        <v>86</v>
      </c>
      <c r="AY179" s="247" t="s">
        <v>134</v>
      </c>
    </row>
    <row r="180" s="2" customFormat="1" ht="16.5" customHeight="1">
      <c r="A180" s="38"/>
      <c r="B180" s="39"/>
      <c r="C180" s="264" t="s">
        <v>210</v>
      </c>
      <c r="D180" s="264" t="s">
        <v>307</v>
      </c>
      <c r="E180" s="265" t="s">
        <v>681</v>
      </c>
      <c r="F180" s="266" t="s">
        <v>682</v>
      </c>
      <c r="G180" s="267" t="s">
        <v>310</v>
      </c>
      <c r="H180" s="268">
        <v>4.2000000000000002</v>
      </c>
      <c r="I180" s="269"/>
      <c r="J180" s="270">
        <f>ROUND(I180*H180,2)</f>
        <v>0</v>
      </c>
      <c r="K180" s="266" t="s">
        <v>141</v>
      </c>
      <c r="L180" s="271"/>
      <c r="M180" s="272" t="s">
        <v>1</v>
      </c>
      <c r="N180" s="273" t="s">
        <v>43</v>
      </c>
      <c r="O180" s="91"/>
      <c r="P180" s="227">
        <f>O180*H180</f>
        <v>0</v>
      </c>
      <c r="Q180" s="227">
        <v>1</v>
      </c>
      <c r="R180" s="227">
        <f>Q180*H180</f>
        <v>4.2000000000000002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176</v>
      </c>
      <c r="AT180" s="229" t="s">
        <v>307</v>
      </c>
      <c r="AU180" s="229" t="s">
        <v>88</v>
      </c>
      <c r="AY180" s="17" t="s">
        <v>134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155</v>
      </c>
      <c r="BM180" s="229" t="s">
        <v>683</v>
      </c>
    </row>
    <row r="181" s="2" customFormat="1">
      <c r="A181" s="38"/>
      <c r="B181" s="39"/>
      <c r="C181" s="40"/>
      <c r="D181" s="231" t="s">
        <v>144</v>
      </c>
      <c r="E181" s="40"/>
      <c r="F181" s="232" t="s">
        <v>682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88</v>
      </c>
    </row>
    <row r="182" s="13" customFormat="1">
      <c r="A182" s="13"/>
      <c r="B182" s="237"/>
      <c r="C182" s="238"/>
      <c r="D182" s="231" t="s">
        <v>207</v>
      </c>
      <c r="E182" s="238"/>
      <c r="F182" s="240" t="s">
        <v>684</v>
      </c>
      <c r="G182" s="238"/>
      <c r="H182" s="241">
        <v>4.2000000000000002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207</v>
      </c>
      <c r="AU182" s="247" t="s">
        <v>88</v>
      </c>
      <c r="AV182" s="13" t="s">
        <v>88</v>
      </c>
      <c r="AW182" s="13" t="s">
        <v>4</v>
      </c>
      <c r="AX182" s="13" t="s">
        <v>86</v>
      </c>
      <c r="AY182" s="247" t="s">
        <v>134</v>
      </c>
    </row>
    <row r="183" s="2" customFormat="1" ht="33" customHeight="1">
      <c r="A183" s="38"/>
      <c r="B183" s="39"/>
      <c r="C183" s="218" t="s">
        <v>216</v>
      </c>
      <c r="D183" s="218" t="s">
        <v>137</v>
      </c>
      <c r="E183" s="219" t="s">
        <v>685</v>
      </c>
      <c r="F183" s="220" t="s">
        <v>686</v>
      </c>
      <c r="G183" s="221" t="s">
        <v>247</v>
      </c>
      <c r="H183" s="222">
        <v>533</v>
      </c>
      <c r="I183" s="223"/>
      <c r="J183" s="224">
        <f>ROUND(I183*H183,2)</f>
        <v>0</v>
      </c>
      <c r="K183" s="220" t="s">
        <v>141</v>
      </c>
      <c r="L183" s="44"/>
      <c r="M183" s="225" t="s">
        <v>1</v>
      </c>
      <c r="N183" s="226" t="s">
        <v>43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155</v>
      </c>
      <c r="AT183" s="229" t="s">
        <v>137</v>
      </c>
      <c r="AU183" s="229" t="s">
        <v>88</v>
      </c>
      <c r="AY183" s="17" t="s">
        <v>134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155</v>
      </c>
      <c r="BM183" s="229" t="s">
        <v>687</v>
      </c>
    </row>
    <row r="184" s="2" customFormat="1">
      <c r="A184" s="38"/>
      <c r="B184" s="39"/>
      <c r="C184" s="40"/>
      <c r="D184" s="231" t="s">
        <v>144</v>
      </c>
      <c r="E184" s="40"/>
      <c r="F184" s="232" t="s">
        <v>688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144</v>
      </c>
      <c r="AU184" s="17" t="s">
        <v>88</v>
      </c>
    </row>
    <row r="185" s="13" customFormat="1">
      <c r="A185" s="13"/>
      <c r="B185" s="237"/>
      <c r="C185" s="238"/>
      <c r="D185" s="231" t="s">
        <v>207</v>
      </c>
      <c r="E185" s="239" t="s">
        <v>1</v>
      </c>
      <c r="F185" s="240" t="s">
        <v>689</v>
      </c>
      <c r="G185" s="238"/>
      <c r="H185" s="241">
        <v>533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207</v>
      </c>
      <c r="AU185" s="247" t="s">
        <v>88</v>
      </c>
      <c r="AV185" s="13" t="s">
        <v>88</v>
      </c>
      <c r="AW185" s="13" t="s">
        <v>35</v>
      </c>
      <c r="AX185" s="13" t="s">
        <v>86</v>
      </c>
      <c r="AY185" s="247" t="s">
        <v>134</v>
      </c>
    </row>
    <row r="186" s="2" customFormat="1" ht="24.15" customHeight="1">
      <c r="A186" s="38"/>
      <c r="B186" s="39"/>
      <c r="C186" s="218" t="s">
        <v>323</v>
      </c>
      <c r="D186" s="218" t="s">
        <v>137</v>
      </c>
      <c r="E186" s="219" t="s">
        <v>690</v>
      </c>
      <c r="F186" s="220" t="s">
        <v>691</v>
      </c>
      <c r="G186" s="221" t="s">
        <v>247</v>
      </c>
      <c r="H186" s="222">
        <v>508</v>
      </c>
      <c r="I186" s="223"/>
      <c r="J186" s="224">
        <f>ROUND(I186*H186,2)</f>
        <v>0</v>
      </c>
      <c r="K186" s="220" t="s">
        <v>141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155</v>
      </c>
      <c r="AT186" s="229" t="s">
        <v>137</v>
      </c>
      <c r="AU186" s="229" t="s">
        <v>88</v>
      </c>
      <c r="AY186" s="17" t="s">
        <v>134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155</v>
      </c>
      <c r="BM186" s="229" t="s">
        <v>692</v>
      </c>
    </row>
    <row r="187" s="2" customFormat="1">
      <c r="A187" s="38"/>
      <c r="B187" s="39"/>
      <c r="C187" s="40"/>
      <c r="D187" s="231" t="s">
        <v>144</v>
      </c>
      <c r="E187" s="40"/>
      <c r="F187" s="232" t="s">
        <v>693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88</v>
      </c>
    </row>
    <row r="188" s="13" customFormat="1">
      <c r="A188" s="13"/>
      <c r="B188" s="237"/>
      <c r="C188" s="238"/>
      <c r="D188" s="231" t="s">
        <v>207</v>
      </c>
      <c r="E188" s="239" t="s">
        <v>1</v>
      </c>
      <c r="F188" s="240" t="s">
        <v>221</v>
      </c>
      <c r="G188" s="238"/>
      <c r="H188" s="241">
        <v>508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207</v>
      </c>
      <c r="AU188" s="247" t="s">
        <v>88</v>
      </c>
      <c r="AV188" s="13" t="s">
        <v>88</v>
      </c>
      <c r="AW188" s="13" t="s">
        <v>35</v>
      </c>
      <c r="AX188" s="13" t="s">
        <v>86</v>
      </c>
      <c r="AY188" s="247" t="s">
        <v>134</v>
      </c>
    </row>
    <row r="189" s="2" customFormat="1">
      <c r="A189" s="38"/>
      <c r="B189" s="39"/>
      <c r="C189" s="40"/>
      <c r="D189" s="231" t="s">
        <v>383</v>
      </c>
      <c r="E189" s="40"/>
      <c r="F189" s="274" t="s">
        <v>384</v>
      </c>
      <c r="G189" s="40"/>
      <c r="H189" s="40"/>
      <c r="I189" s="40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U189" s="17" t="s">
        <v>88</v>
      </c>
    </row>
    <row r="190" s="2" customFormat="1">
      <c r="A190" s="38"/>
      <c r="B190" s="39"/>
      <c r="C190" s="40"/>
      <c r="D190" s="231" t="s">
        <v>383</v>
      </c>
      <c r="E190" s="40"/>
      <c r="F190" s="275" t="s">
        <v>694</v>
      </c>
      <c r="G190" s="40"/>
      <c r="H190" s="276">
        <v>508</v>
      </c>
      <c r="I190" s="40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U190" s="17" t="s">
        <v>88</v>
      </c>
    </row>
    <row r="191" s="12" customFormat="1" ht="22.8" customHeight="1">
      <c r="A191" s="12"/>
      <c r="B191" s="202"/>
      <c r="C191" s="203"/>
      <c r="D191" s="204" t="s">
        <v>77</v>
      </c>
      <c r="E191" s="216" t="s">
        <v>88</v>
      </c>
      <c r="F191" s="216" t="s">
        <v>353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SUM(P192:P194)</f>
        <v>0</v>
      </c>
      <c r="Q191" s="210"/>
      <c r="R191" s="211">
        <f>SUM(R192:R194)</f>
        <v>0.0081200000000000005</v>
      </c>
      <c r="S191" s="210"/>
      <c r="T191" s="212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86</v>
      </c>
      <c r="AT191" s="214" t="s">
        <v>77</v>
      </c>
      <c r="AU191" s="214" t="s">
        <v>86</v>
      </c>
      <c r="AY191" s="213" t="s">
        <v>134</v>
      </c>
      <c r="BK191" s="215">
        <f>SUM(BK192:BK194)</f>
        <v>0</v>
      </c>
    </row>
    <row r="192" s="2" customFormat="1" ht="24.15" customHeight="1">
      <c r="A192" s="38"/>
      <c r="B192" s="39"/>
      <c r="C192" s="218" t="s">
        <v>330</v>
      </c>
      <c r="D192" s="218" t="s">
        <v>137</v>
      </c>
      <c r="E192" s="219" t="s">
        <v>695</v>
      </c>
      <c r="F192" s="220" t="s">
        <v>696</v>
      </c>
      <c r="G192" s="221" t="s">
        <v>268</v>
      </c>
      <c r="H192" s="222">
        <v>7</v>
      </c>
      <c r="I192" s="223"/>
      <c r="J192" s="224">
        <f>ROUND(I192*H192,2)</f>
        <v>0</v>
      </c>
      <c r="K192" s="220" t="s">
        <v>141</v>
      </c>
      <c r="L192" s="44"/>
      <c r="M192" s="225" t="s">
        <v>1</v>
      </c>
      <c r="N192" s="226" t="s">
        <v>43</v>
      </c>
      <c r="O192" s="91"/>
      <c r="P192" s="227">
        <f>O192*H192</f>
        <v>0</v>
      </c>
      <c r="Q192" s="227">
        <v>0.00116</v>
      </c>
      <c r="R192" s="227">
        <f>Q192*H192</f>
        <v>0.0081200000000000005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155</v>
      </c>
      <c r="AT192" s="229" t="s">
        <v>137</v>
      </c>
      <c r="AU192" s="229" t="s">
        <v>88</v>
      </c>
      <c r="AY192" s="17" t="s">
        <v>134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86</v>
      </c>
      <c r="BK192" s="230">
        <f>ROUND(I192*H192,2)</f>
        <v>0</v>
      </c>
      <c r="BL192" s="17" t="s">
        <v>155</v>
      </c>
      <c r="BM192" s="229" t="s">
        <v>697</v>
      </c>
    </row>
    <row r="193" s="2" customFormat="1">
      <c r="A193" s="38"/>
      <c r="B193" s="39"/>
      <c r="C193" s="40"/>
      <c r="D193" s="231" t="s">
        <v>144</v>
      </c>
      <c r="E193" s="40"/>
      <c r="F193" s="232" t="s">
        <v>698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88</v>
      </c>
    </row>
    <row r="194" s="13" customFormat="1">
      <c r="A194" s="13"/>
      <c r="B194" s="237"/>
      <c r="C194" s="238"/>
      <c r="D194" s="231" t="s">
        <v>207</v>
      </c>
      <c r="E194" s="239" t="s">
        <v>1</v>
      </c>
      <c r="F194" s="240" t="s">
        <v>699</v>
      </c>
      <c r="G194" s="238"/>
      <c r="H194" s="241">
        <v>7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207</v>
      </c>
      <c r="AU194" s="247" t="s">
        <v>88</v>
      </c>
      <c r="AV194" s="13" t="s">
        <v>88</v>
      </c>
      <c r="AW194" s="13" t="s">
        <v>35</v>
      </c>
      <c r="AX194" s="13" t="s">
        <v>86</v>
      </c>
      <c r="AY194" s="247" t="s">
        <v>134</v>
      </c>
    </row>
    <row r="195" s="12" customFormat="1" ht="22.8" customHeight="1">
      <c r="A195" s="12"/>
      <c r="B195" s="202"/>
      <c r="C195" s="203"/>
      <c r="D195" s="204" t="s">
        <v>77</v>
      </c>
      <c r="E195" s="216" t="s">
        <v>150</v>
      </c>
      <c r="F195" s="216" t="s">
        <v>700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SUM(P196:P201)</f>
        <v>0</v>
      </c>
      <c r="Q195" s="210"/>
      <c r="R195" s="211">
        <f>SUM(R196:R201)</f>
        <v>4.1491975000000005</v>
      </c>
      <c r="S195" s="210"/>
      <c r="T195" s="212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86</v>
      </c>
      <c r="AT195" s="214" t="s">
        <v>77</v>
      </c>
      <c r="AU195" s="214" t="s">
        <v>86</v>
      </c>
      <c r="AY195" s="213" t="s">
        <v>134</v>
      </c>
      <c r="BK195" s="215">
        <f>SUM(BK196:BK201)</f>
        <v>0</v>
      </c>
    </row>
    <row r="196" s="2" customFormat="1" ht="24.15" customHeight="1">
      <c r="A196" s="38"/>
      <c r="B196" s="39"/>
      <c r="C196" s="218" t="s">
        <v>336</v>
      </c>
      <c r="D196" s="218" t="s">
        <v>137</v>
      </c>
      <c r="E196" s="219" t="s">
        <v>701</v>
      </c>
      <c r="F196" s="220" t="s">
        <v>702</v>
      </c>
      <c r="G196" s="221" t="s">
        <v>268</v>
      </c>
      <c r="H196" s="222">
        <v>7</v>
      </c>
      <c r="I196" s="223"/>
      <c r="J196" s="224">
        <f>ROUND(I196*H196,2)</f>
        <v>0</v>
      </c>
      <c r="K196" s="220" t="s">
        <v>141</v>
      </c>
      <c r="L196" s="44"/>
      <c r="M196" s="225" t="s">
        <v>1</v>
      </c>
      <c r="N196" s="226" t="s">
        <v>43</v>
      </c>
      <c r="O196" s="91"/>
      <c r="P196" s="227">
        <f>O196*H196</f>
        <v>0</v>
      </c>
      <c r="Q196" s="227">
        <v>0.24127000000000001</v>
      </c>
      <c r="R196" s="227">
        <f>Q196*H196</f>
        <v>1.68889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155</v>
      </c>
      <c r="AT196" s="229" t="s">
        <v>137</v>
      </c>
      <c r="AU196" s="229" t="s">
        <v>88</v>
      </c>
      <c r="AY196" s="17" t="s">
        <v>134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86</v>
      </c>
      <c r="BK196" s="230">
        <f>ROUND(I196*H196,2)</f>
        <v>0</v>
      </c>
      <c r="BL196" s="17" t="s">
        <v>155</v>
      </c>
      <c r="BM196" s="229" t="s">
        <v>703</v>
      </c>
    </row>
    <row r="197" s="2" customFormat="1">
      <c r="A197" s="38"/>
      <c r="B197" s="39"/>
      <c r="C197" s="40"/>
      <c r="D197" s="231" t="s">
        <v>144</v>
      </c>
      <c r="E197" s="40"/>
      <c r="F197" s="232" t="s">
        <v>704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88</v>
      </c>
    </row>
    <row r="198" s="13" customFormat="1">
      <c r="A198" s="13"/>
      <c r="B198" s="237"/>
      <c r="C198" s="238"/>
      <c r="D198" s="231" t="s">
        <v>207</v>
      </c>
      <c r="E198" s="239" t="s">
        <v>1</v>
      </c>
      <c r="F198" s="240" t="s">
        <v>171</v>
      </c>
      <c r="G198" s="238"/>
      <c r="H198" s="241">
        <v>7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207</v>
      </c>
      <c r="AU198" s="247" t="s">
        <v>88</v>
      </c>
      <c r="AV198" s="13" t="s">
        <v>88</v>
      </c>
      <c r="AW198" s="13" t="s">
        <v>35</v>
      </c>
      <c r="AX198" s="13" t="s">
        <v>86</v>
      </c>
      <c r="AY198" s="247" t="s">
        <v>134</v>
      </c>
    </row>
    <row r="199" s="2" customFormat="1" ht="24.15" customHeight="1">
      <c r="A199" s="38"/>
      <c r="B199" s="39"/>
      <c r="C199" s="264" t="s">
        <v>342</v>
      </c>
      <c r="D199" s="264" t="s">
        <v>307</v>
      </c>
      <c r="E199" s="265" t="s">
        <v>705</v>
      </c>
      <c r="F199" s="266" t="s">
        <v>706</v>
      </c>
      <c r="G199" s="267" t="s">
        <v>242</v>
      </c>
      <c r="H199" s="268">
        <v>40.005000000000003</v>
      </c>
      <c r="I199" s="269"/>
      <c r="J199" s="270">
        <f>ROUND(I199*H199,2)</f>
        <v>0</v>
      </c>
      <c r="K199" s="266" t="s">
        <v>141</v>
      </c>
      <c r="L199" s="271"/>
      <c r="M199" s="272" t="s">
        <v>1</v>
      </c>
      <c r="N199" s="273" t="s">
        <v>43</v>
      </c>
      <c r="O199" s="91"/>
      <c r="P199" s="227">
        <f>O199*H199</f>
        <v>0</v>
      </c>
      <c r="Q199" s="227">
        <v>0.061499999999999999</v>
      </c>
      <c r="R199" s="227">
        <f>Q199*H199</f>
        <v>2.4603075000000003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176</v>
      </c>
      <c r="AT199" s="229" t="s">
        <v>307</v>
      </c>
      <c r="AU199" s="229" t="s">
        <v>88</v>
      </c>
      <c r="AY199" s="17" t="s">
        <v>134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86</v>
      </c>
      <c r="BK199" s="230">
        <f>ROUND(I199*H199,2)</f>
        <v>0</v>
      </c>
      <c r="BL199" s="17" t="s">
        <v>155</v>
      </c>
      <c r="BM199" s="229" t="s">
        <v>707</v>
      </c>
    </row>
    <row r="200" s="2" customFormat="1">
      <c r="A200" s="38"/>
      <c r="B200" s="39"/>
      <c r="C200" s="40"/>
      <c r="D200" s="231" t="s">
        <v>144</v>
      </c>
      <c r="E200" s="40"/>
      <c r="F200" s="232" t="s">
        <v>706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144</v>
      </c>
      <c r="AU200" s="17" t="s">
        <v>88</v>
      </c>
    </row>
    <row r="201" s="13" customFormat="1">
      <c r="A201" s="13"/>
      <c r="B201" s="237"/>
      <c r="C201" s="238"/>
      <c r="D201" s="231" t="s">
        <v>207</v>
      </c>
      <c r="E201" s="238"/>
      <c r="F201" s="240" t="s">
        <v>708</v>
      </c>
      <c r="G201" s="238"/>
      <c r="H201" s="241">
        <v>40.005000000000003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207</v>
      </c>
      <c r="AU201" s="247" t="s">
        <v>88</v>
      </c>
      <c r="AV201" s="13" t="s">
        <v>88</v>
      </c>
      <c r="AW201" s="13" t="s">
        <v>4</v>
      </c>
      <c r="AX201" s="13" t="s">
        <v>86</v>
      </c>
      <c r="AY201" s="247" t="s">
        <v>134</v>
      </c>
    </row>
    <row r="202" s="12" customFormat="1" ht="22.8" customHeight="1">
      <c r="A202" s="12"/>
      <c r="B202" s="202"/>
      <c r="C202" s="203"/>
      <c r="D202" s="204" t="s">
        <v>77</v>
      </c>
      <c r="E202" s="216" t="s">
        <v>133</v>
      </c>
      <c r="F202" s="216" t="s">
        <v>377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SUM(P203:P220)</f>
        <v>0</v>
      </c>
      <c r="Q202" s="210"/>
      <c r="R202" s="211">
        <f>SUM(R203:R220)</f>
        <v>287.76693999999998</v>
      </c>
      <c r="S202" s="210"/>
      <c r="T202" s="212">
        <f>SUM(T203:T220)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86</v>
      </c>
      <c r="AT202" s="214" t="s">
        <v>77</v>
      </c>
      <c r="AU202" s="214" t="s">
        <v>86</v>
      </c>
      <c r="AY202" s="213" t="s">
        <v>134</v>
      </c>
      <c r="BK202" s="215">
        <f>SUM(BK203:BK220)</f>
        <v>0</v>
      </c>
    </row>
    <row r="203" s="2" customFormat="1" ht="24.15" customHeight="1">
      <c r="A203" s="38"/>
      <c r="B203" s="39"/>
      <c r="C203" s="218" t="s">
        <v>347</v>
      </c>
      <c r="D203" s="218" t="s">
        <v>137</v>
      </c>
      <c r="E203" s="219" t="s">
        <v>379</v>
      </c>
      <c r="F203" s="220" t="s">
        <v>380</v>
      </c>
      <c r="G203" s="221" t="s">
        <v>247</v>
      </c>
      <c r="H203" s="222">
        <v>508</v>
      </c>
      <c r="I203" s="223"/>
      <c r="J203" s="224">
        <f>ROUND(I203*H203,2)</f>
        <v>0</v>
      </c>
      <c r="K203" s="220" t="s">
        <v>141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0.34499999999999997</v>
      </c>
      <c r="R203" s="227">
        <f>Q203*H203</f>
        <v>175.25999999999999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155</v>
      </c>
      <c r="AT203" s="229" t="s">
        <v>137</v>
      </c>
      <c r="AU203" s="229" t="s">
        <v>88</v>
      </c>
      <c r="AY203" s="17" t="s">
        <v>134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86</v>
      </c>
      <c r="BK203" s="230">
        <f>ROUND(I203*H203,2)</f>
        <v>0</v>
      </c>
      <c r="BL203" s="17" t="s">
        <v>155</v>
      </c>
      <c r="BM203" s="229" t="s">
        <v>709</v>
      </c>
    </row>
    <row r="204" s="2" customFormat="1">
      <c r="A204" s="38"/>
      <c r="B204" s="39"/>
      <c r="C204" s="40"/>
      <c r="D204" s="231" t="s">
        <v>144</v>
      </c>
      <c r="E204" s="40"/>
      <c r="F204" s="232" t="s">
        <v>382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88</v>
      </c>
    </row>
    <row r="205" s="13" customFormat="1">
      <c r="A205" s="13"/>
      <c r="B205" s="237"/>
      <c r="C205" s="238"/>
      <c r="D205" s="231" t="s">
        <v>207</v>
      </c>
      <c r="E205" s="239" t="s">
        <v>1</v>
      </c>
      <c r="F205" s="240" t="s">
        <v>221</v>
      </c>
      <c r="G205" s="238"/>
      <c r="H205" s="241">
        <v>508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207</v>
      </c>
      <c r="AU205" s="247" t="s">
        <v>88</v>
      </c>
      <c r="AV205" s="13" t="s">
        <v>88</v>
      </c>
      <c r="AW205" s="13" t="s">
        <v>35</v>
      </c>
      <c r="AX205" s="13" t="s">
        <v>86</v>
      </c>
      <c r="AY205" s="247" t="s">
        <v>134</v>
      </c>
    </row>
    <row r="206" s="2" customFormat="1">
      <c r="A206" s="38"/>
      <c r="B206" s="39"/>
      <c r="C206" s="40"/>
      <c r="D206" s="231" t="s">
        <v>383</v>
      </c>
      <c r="E206" s="40"/>
      <c r="F206" s="274" t="s">
        <v>384</v>
      </c>
      <c r="G206" s="40"/>
      <c r="H206" s="40"/>
      <c r="I206" s="40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U206" s="17" t="s">
        <v>88</v>
      </c>
    </row>
    <row r="207" s="2" customFormat="1">
      <c r="A207" s="38"/>
      <c r="B207" s="39"/>
      <c r="C207" s="40"/>
      <c r="D207" s="231" t="s">
        <v>383</v>
      </c>
      <c r="E207" s="40"/>
      <c r="F207" s="275" t="s">
        <v>694</v>
      </c>
      <c r="G207" s="40"/>
      <c r="H207" s="276">
        <v>508</v>
      </c>
      <c r="I207" s="40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U207" s="17" t="s">
        <v>88</v>
      </c>
    </row>
    <row r="208" s="2" customFormat="1" ht="24.15" customHeight="1">
      <c r="A208" s="38"/>
      <c r="B208" s="39"/>
      <c r="C208" s="218" t="s">
        <v>7</v>
      </c>
      <c r="D208" s="218" t="s">
        <v>137</v>
      </c>
      <c r="E208" s="219" t="s">
        <v>710</v>
      </c>
      <c r="F208" s="220" t="s">
        <v>711</v>
      </c>
      <c r="G208" s="221" t="s">
        <v>247</v>
      </c>
      <c r="H208" s="222">
        <v>508</v>
      </c>
      <c r="I208" s="223"/>
      <c r="J208" s="224">
        <f>ROUND(I208*H208,2)</f>
        <v>0</v>
      </c>
      <c r="K208" s="220" t="s">
        <v>141</v>
      </c>
      <c r="L208" s="44"/>
      <c r="M208" s="225" t="s">
        <v>1</v>
      </c>
      <c r="N208" s="226" t="s">
        <v>43</v>
      </c>
      <c r="O208" s="91"/>
      <c r="P208" s="227">
        <f>O208*H208</f>
        <v>0</v>
      </c>
      <c r="Q208" s="227">
        <v>0.089219999999999994</v>
      </c>
      <c r="R208" s="227">
        <f>Q208*H208</f>
        <v>45.32376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155</v>
      </c>
      <c r="AT208" s="229" t="s">
        <v>137</v>
      </c>
      <c r="AU208" s="229" t="s">
        <v>88</v>
      </c>
      <c r="AY208" s="17" t="s">
        <v>134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86</v>
      </c>
      <c r="BK208" s="230">
        <f>ROUND(I208*H208,2)</f>
        <v>0</v>
      </c>
      <c r="BL208" s="17" t="s">
        <v>155</v>
      </c>
      <c r="BM208" s="229" t="s">
        <v>712</v>
      </c>
    </row>
    <row r="209" s="2" customFormat="1">
      <c r="A209" s="38"/>
      <c r="B209" s="39"/>
      <c r="C209" s="40"/>
      <c r="D209" s="231" t="s">
        <v>144</v>
      </c>
      <c r="E209" s="40"/>
      <c r="F209" s="232" t="s">
        <v>713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144</v>
      </c>
      <c r="AU209" s="17" t="s">
        <v>88</v>
      </c>
    </row>
    <row r="210" s="13" customFormat="1">
      <c r="A210" s="13"/>
      <c r="B210" s="237"/>
      <c r="C210" s="238"/>
      <c r="D210" s="231" t="s">
        <v>207</v>
      </c>
      <c r="E210" s="239" t="s">
        <v>221</v>
      </c>
      <c r="F210" s="240" t="s">
        <v>694</v>
      </c>
      <c r="G210" s="238"/>
      <c r="H210" s="241">
        <v>508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207</v>
      </c>
      <c r="AU210" s="247" t="s">
        <v>88</v>
      </c>
      <c r="AV210" s="13" t="s">
        <v>88</v>
      </c>
      <c r="AW210" s="13" t="s">
        <v>35</v>
      </c>
      <c r="AX210" s="13" t="s">
        <v>86</v>
      </c>
      <c r="AY210" s="247" t="s">
        <v>134</v>
      </c>
    </row>
    <row r="211" s="2" customFormat="1" ht="24.15" customHeight="1">
      <c r="A211" s="38"/>
      <c r="B211" s="39"/>
      <c r="C211" s="264" t="s">
        <v>359</v>
      </c>
      <c r="D211" s="264" t="s">
        <v>307</v>
      </c>
      <c r="E211" s="265" t="s">
        <v>714</v>
      </c>
      <c r="F211" s="266" t="s">
        <v>715</v>
      </c>
      <c r="G211" s="267" t="s">
        <v>247</v>
      </c>
      <c r="H211" s="268">
        <v>487.82999999999998</v>
      </c>
      <c r="I211" s="269"/>
      <c r="J211" s="270">
        <f>ROUND(I211*H211,2)</f>
        <v>0</v>
      </c>
      <c r="K211" s="266" t="s">
        <v>141</v>
      </c>
      <c r="L211" s="271"/>
      <c r="M211" s="272" t="s">
        <v>1</v>
      </c>
      <c r="N211" s="273" t="s">
        <v>43</v>
      </c>
      <c r="O211" s="91"/>
      <c r="P211" s="227">
        <f>O211*H211</f>
        <v>0</v>
      </c>
      <c r="Q211" s="227">
        <v>0.13100000000000001</v>
      </c>
      <c r="R211" s="227">
        <f>Q211*H211</f>
        <v>63.905729999999998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176</v>
      </c>
      <c r="AT211" s="229" t="s">
        <v>307</v>
      </c>
      <c r="AU211" s="229" t="s">
        <v>88</v>
      </c>
      <c r="AY211" s="17" t="s">
        <v>134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86</v>
      </c>
      <c r="BK211" s="230">
        <f>ROUND(I211*H211,2)</f>
        <v>0</v>
      </c>
      <c r="BL211" s="17" t="s">
        <v>155</v>
      </c>
      <c r="BM211" s="229" t="s">
        <v>716</v>
      </c>
    </row>
    <row r="212" s="2" customFormat="1">
      <c r="A212" s="38"/>
      <c r="B212" s="39"/>
      <c r="C212" s="40"/>
      <c r="D212" s="231" t="s">
        <v>144</v>
      </c>
      <c r="E212" s="40"/>
      <c r="F212" s="232" t="s">
        <v>715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144</v>
      </c>
      <c r="AU212" s="17" t="s">
        <v>88</v>
      </c>
    </row>
    <row r="213" s="13" customFormat="1">
      <c r="A213" s="13"/>
      <c r="B213" s="237"/>
      <c r="C213" s="238"/>
      <c r="D213" s="231" t="s">
        <v>207</v>
      </c>
      <c r="E213" s="238"/>
      <c r="F213" s="240" t="s">
        <v>717</v>
      </c>
      <c r="G213" s="238"/>
      <c r="H213" s="241">
        <v>487.82999999999998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207</v>
      </c>
      <c r="AU213" s="247" t="s">
        <v>88</v>
      </c>
      <c r="AV213" s="13" t="s">
        <v>88</v>
      </c>
      <c r="AW213" s="13" t="s">
        <v>4</v>
      </c>
      <c r="AX213" s="13" t="s">
        <v>86</v>
      </c>
      <c r="AY213" s="247" t="s">
        <v>134</v>
      </c>
    </row>
    <row r="214" s="2" customFormat="1" ht="24.15" customHeight="1">
      <c r="A214" s="38"/>
      <c r="B214" s="39"/>
      <c r="C214" s="264" t="s">
        <v>365</v>
      </c>
      <c r="D214" s="264" t="s">
        <v>307</v>
      </c>
      <c r="E214" s="265" t="s">
        <v>718</v>
      </c>
      <c r="F214" s="266" t="s">
        <v>719</v>
      </c>
      <c r="G214" s="267" t="s">
        <v>247</v>
      </c>
      <c r="H214" s="268">
        <v>15.15</v>
      </c>
      <c r="I214" s="269"/>
      <c r="J214" s="270">
        <f>ROUND(I214*H214,2)</f>
        <v>0</v>
      </c>
      <c r="K214" s="266" t="s">
        <v>141</v>
      </c>
      <c r="L214" s="271"/>
      <c r="M214" s="272" t="s">
        <v>1</v>
      </c>
      <c r="N214" s="273" t="s">
        <v>43</v>
      </c>
      <c r="O214" s="91"/>
      <c r="P214" s="227">
        <f>O214*H214</f>
        <v>0</v>
      </c>
      <c r="Q214" s="227">
        <v>0.13100000000000001</v>
      </c>
      <c r="R214" s="227">
        <f>Q214*H214</f>
        <v>1.98465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176</v>
      </c>
      <c r="AT214" s="229" t="s">
        <v>307</v>
      </c>
      <c r="AU214" s="229" t="s">
        <v>88</v>
      </c>
      <c r="AY214" s="17" t="s">
        <v>134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86</v>
      </c>
      <c r="BK214" s="230">
        <f>ROUND(I214*H214,2)</f>
        <v>0</v>
      </c>
      <c r="BL214" s="17" t="s">
        <v>155</v>
      </c>
      <c r="BM214" s="229" t="s">
        <v>720</v>
      </c>
    </row>
    <row r="215" s="2" customFormat="1">
      <c r="A215" s="38"/>
      <c r="B215" s="39"/>
      <c r="C215" s="40"/>
      <c r="D215" s="231" t="s">
        <v>144</v>
      </c>
      <c r="E215" s="40"/>
      <c r="F215" s="232" t="s">
        <v>719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144</v>
      </c>
      <c r="AU215" s="17" t="s">
        <v>88</v>
      </c>
    </row>
    <row r="216" s="13" customFormat="1">
      <c r="A216" s="13"/>
      <c r="B216" s="237"/>
      <c r="C216" s="238"/>
      <c r="D216" s="231" t="s">
        <v>207</v>
      </c>
      <c r="E216" s="238"/>
      <c r="F216" s="240" t="s">
        <v>721</v>
      </c>
      <c r="G216" s="238"/>
      <c r="H216" s="241">
        <v>15.15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207</v>
      </c>
      <c r="AU216" s="247" t="s">
        <v>88</v>
      </c>
      <c r="AV216" s="13" t="s">
        <v>88</v>
      </c>
      <c r="AW216" s="13" t="s">
        <v>4</v>
      </c>
      <c r="AX216" s="13" t="s">
        <v>86</v>
      </c>
      <c r="AY216" s="247" t="s">
        <v>134</v>
      </c>
    </row>
    <row r="217" s="2" customFormat="1" ht="24.15" customHeight="1">
      <c r="A217" s="38"/>
      <c r="B217" s="39"/>
      <c r="C217" s="264" t="s">
        <v>371</v>
      </c>
      <c r="D217" s="264" t="s">
        <v>307</v>
      </c>
      <c r="E217" s="265" t="s">
        <v>722</v>
      </c>
      <c r="F217" s="266" t="s">
        <v>723</v>
      </c>
      <c r="G217" s="267" t="s">
        <v>247</v>
      </c>
      <c r="H217" s="268">
        <v>10.1</v>
      </c>
      <c r="I217" s="269"/>
      <c r="J217" s="270">
        <f>ROUND(I217*H217,2)</f>
        <v>0</v>
      </c>
      <c r="K217" s="266" t="s">
        <v>141</v>
      </c>
      <c r="L217" s="271"/>
      <c r="M217" s="272" t="s">
        <v>1</v>
      </c>
      <c r="N217" s="273" t="s">
        <v>43</v>
      </c>
      <c r="O217" s="91"/>
      <c r="P217" s="227">
        <f>O217*H217</f>
        <v>0</v>
      </c>
      <c r="Q217" s="227">
        <v>0.128</v>
      </c>
      <c r="R217" s="227">
        <f>Q217*H217</f>
        <v>1.2928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176</v>
      </c>
      <c r="AT217" s="229" t="s">
        <v>307</v>
      </c>
      <c r="AU217" s="229" t="s">
        <v>88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86</v>
      </c>
      <c r="BK217" s="230">
        <f>ROUND(I217*H217,2)</f>
        <v>0</v>
      </c>
      <c r="BL217" s="17" t="s">
        <v>155</v>
      </c>
      <c r="BM217" s="229" t="s">
        <v>724</v>
      </c>
    </row>
    <row r="218" s="2" customFormat="1">
      <c r="A218" s="38"/>
      <c r="B218" s="39"/>
      <c r="C218" s="40"/>
      <c r="D218" s="231" t="s">
        <v>144</v>
      </c>
      <c r="E218" s="40"/>
      <c r="F218" s="232" t="s">
        <v>723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144</v>
      </c>
      <c r="AU218" s="17" t="s">
        <v>88</v>
      </c>
    </row>
    <row r="219" s="13" customFormat="1">
      <c r="A219" s="13"/>
      <c r="B219" s="237"/>
      <c r="C219" s="238"/>
      <c r="D219" s="231" t="s">
        <v>207</v>
      </c>
      <c r="E219" s="239" t="s">
        <v>1</v>
      </c>
      <c r="F219" s="240" t="s">
        <v>725</v>
      </c>
      <c r="G219" s="238"/>
      <c r="H219" s="241">
        <v>10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207</v>
      </c>
      <c r="AU219" s="247" t="s">
        <v>88</v>
      </c>
      <c r="AV219" s="13" t="s">
        <v>88</v>
      </c>
      <c r="AW219" s="13" t="s">
        <v>35</v>
      </c>
      <c r="AX219" s="13" t="s">
        <v>86</v>
      </c>
      <c r="AY219" s="247" t="s">
        <v>134</v>
      </c>
    </row>
    <row r="220" s="13" customFormat="1">
      <c r="A220" s="13"/>
      <c r="B220" s="237"/>
      <c r="C220" s="238"/>
      <c r="D220" s="231" t="s">
        <v>207</v>
      </c>
      <c r="E220" s="238"/>
      <c r="F220" s="240" t="s">
        <v>726</v>
      </c>
      <c r="G220" s="238"/>
      <c r="H220" s="241">
        <v>10.1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207</v>
      </c>
      <c r="AU220" s="247" t="s">
        <v>88</v>
      </c>
      <c r="AV220" s="13" t="s">
        <v>88</v>
      </c>
      <c r="AW220" s="13" t="s">
        <v>4</v>
      </c>
      <c r="AX220" s="13" t="s">
        <v>86</v>
      </c>
      <c r="AY220" s="247" t="s">
        <v>134</v>
      </c>
    </row>
    <row r="221" s="12" customFormat="1" ht="22.8" customHeight="1">
      <c r="A221" s="12"/>
      <c r="B221" s="202"/>
      <c r="C221" s="203"/>
      <c r="D221" s="204" t="s">
        <v>77</v>
      </c>
      <c r="E221" s="216" t="s">
        <v>181</v>
      </c>
      <c r="F221" s="216" t="s">
        <v>510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SUM(P222:P233)</f>
        <v>0</v>
      </c>
      <c r="Q221" s="210"/>
      <c r="R221" s="211">
        <f>SUM(R222:R233)</f>
        <v>60.09984</v>
      </c>
      <c r="S221" s="210"/>
      <c r="T221" s="212">
        <f>SUM(T222:T233)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86</v>
      </c>
      <c r="AT221" s="214" t="s">
        <v>77</v>
      </c>
      <c r="AU221" s="214" t="s">
        <v>86</v>
      </c>
      <c r="AY221" s="213" t="s">
        <v>134</v>
      </c>
      <c r="BK221" s="215">
        <f>SUM(BK222:BK233)</f>
        <v>0</v>
      </c>
    </row>
    <row r="222" s="2" customFormat="1" ht="33" customHeight="1">
      <c r="A222" s="38"/>
      <c r="B222" s="39"/>
      <c r="C222" s="218" t="s">
        <v>378</v>
      </c>
      <c r="D222" s="218" t="s">
        <v>137</v>
      </c>
      <c r="E222" s="219" t="s">
        <v>569</v>
      </c>
      <c r="F222" s="220" t="s">
        <v>570</v>
      </c>
      <c r="G222" s="221" t="s">
        <v>268</v>
      </c>
      <c r="H222" s="222">
        <v>66</v>
      </c>
      <c r="I222" s="223"/>
      <c r="J222" s="224">
        <f>ROUND(I222*H222,2)</f>
        <v>0</v>
      </c>
      <c r="K222" s="220" t="s">
        <v>141</v>
      </c>
      <c r="L222" s="44"/>
      <c r="M222" s="225" t="s">
        <v>1</v>
      </c>
      <c r="N222" s="226" t="s">
        <v>43</v>
      </c>
      <c r="O222" s="91"/>
      <c r="P222" s="227">
        <f>O222*H222</f>
        <v>0</v>
      </c>
      <c r="Q222" s="227">
        <v>0.15540000000000001</v>
      </c>
      <c r="R222" s="227">
        <f>Q222*H222</f>
        <v>10.256400000000001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155</v>
      </c>
      <c r="AT222" s="229" t="s">
        <v>137</v>
      </c>
      <c r="AU222" s="229" t="s">
        <v>88</v>
      </c>
      <c r="AY222" s="17" t="s">
        <v>134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86</v>
      </c>
      <c r="BK222" s="230">
        <f>ROUND(I222*H222,2)</f>
        <v>0</v>
      </c>
      <c r="BL222" s="17" t="s">
        <v>155</v>
      </c>
      <c r="BM222" s="229" t="s">
        <v>727</v>
      </c>
    </row>
    <row r="223" s="2" customFormat="1">
      <c r="A223" s="38"/>
      <c r="B223" s="39"/>
      <c r="C223" s="40"/>
      <c r="D223" s="231" t="s">
        <v>144</v>
      </c>
      <c r="E223" s="40"/>
      <c r="F223" s="232" t="s">
        <v>572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144</v>
      </c>
      <c r="AU223" s="17" t="s">
        <v>88</v>
      </c>
    </row>
    <row r="224" s="13" customFormat="1">
      <c r="A224" s="13"/>
      <c r="B224" s="237"/>
      <c r="C224" s="238"/>
      <c r="D224" s="231" t="s">
        <v>207</v>
      </c>
      <c r="E224" s="239" t="s">
        <v>1</v>
      </c>
      <c r="F224" s="240" t="s">
        <v>728</v>
      </c>
      <c r="G224" s="238"/>
      <c r="H224" s="241">
        <v>66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207</v>
      </c>
      <c r="AU224" s="247" t="s">
        <v>88</v>
      </c>
      <c r="AV224" s="13" t="s">
        <v>88</v>
      </c>
      <c r="AW224" s="13" t="s">
        <v>35</v>
      </c>
      <c r="AX224" s="13" t="s">
        <v>86</v>
      </c>
      <c r="AY224" s="247" t="s">
        <v>134</v>
      </c>
    </row>
    <row r="225" s="2" customFormat="1" ht="16.5" customHeight="1">
      <c r="A225" s="38"/>
      <c r="B225" s="39"/>
      <c r="C225" s="264" t="s">
        <v>386</v>
      </c>
      <c r="D225" s="264" t="s">
        <v>307</v>
      </c>
      <c r="E225" s="265" t="s">
        <v>587</v>
      </c>
      <c r="F225" s="266" t="s">
        <v>588</v>
      </c>
      <c r="G225" s="267" t="s">
        <v>268</v>
      </c>
      <c r="H225" s="268">
        <v>67.319999999999993</v>
      </c>
      <c r="I225" s="269"/>
      <c r="J225" s="270">
        <f>ROUND(I225*H225,2)</f>
        <v>0</v>
      </c>
      <c r="K225" s="266" t="s">
        <v>141</v>
      </c>
      <c r="L225" s="271"/>
      <c r="M225" s="272" t="s">
        <v>1</v>
      </c>
      <c r="N225" s="273" t="s">
        <v>43</v>
      </c>
      <c r="O225" s="91"/>
      <c r="P225" s="227">
        <f>O225*H225</f>
        <v>0</v>
      </c>
      <c r="Q225" s="227">
        <v>0.080000000000000002</v>
      </c>
      <c r="R225" s="227">
        <f>Q225*H225</f>
        <v>5.3855999999999993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176</v>
      </c>
      <c r="AT225" s="229" t="s">
        <v>307</v>
      </c>
      <c r="AU225" s="229" t="s">
        <v>88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86</v>
      </c>
      <c r="BK225" s="230">
        <f>ROUND(I225*H225,2)</f>
        <v>0</v>
      </c>
      <c r="BL225" s="17" t="s">
        <v>155</v>
      </c>
      <c r="BM225" s="229" t="s">
        <v>729</v>
      </c>
    </row>
    <row r="226" s="2" customFormat="1">
      <c r="A226" s="38"/>
      <c r="B226" s="39"/>
      <c r="C226" s="40"/>
      <c r="D226" s="231" t="s">
        <v>144</v>
      </c>
      <c r="E226" s="40"/>
      <c r="F226" s="232" t="s">
        <v>588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144</v>
      </c>
      <c r="AU226" s="17" t="s">
        <v>88</v>
      </c>
    </row>
    <row r="227" s="13" customFormat="1">
      <c r="A227" s="13"/>
      <c r="B227" s="237"/>
      <c r="C227" s="238"/>
      <c r="D227" s="231" t="s">
        <v>207</v>
      </c>
      <c r="E227" s="238"/>
      <c r="F227" s="240" t="s">
        <v>730</v>
      </c>
      <c r="G227" s="238"/>
      <c r="H227" s="241">
        <v>67.319999999999993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207</v>
      </c>
      <c r="AU227" s="247" t="s">
        <v>88</v>
      </c>
      <c r="AV227" s="13" t="s">
        <v>88</v>
      </c>
      <c r="AW227" s="13" t="s">
        <v>4</v>
      </c>
      <c r="AX227" s="13" t="s">
        <v>86</v>
      </c>
      <c r="AY227" s="247" t="s">
        <v>134</v>
      </c>
    </row>
    <row r="228" s="2" customFormat="1" ht="33" customHeight="1">
      <c r="A228" s="38"/>
      <c r="B228" s="39"/>
      <c r="C228" s="218" t="s">
        <v>394</v>
      </c>
      <c r="D228" s="218" t="s">
        <v>137</v>
      </c>
      <c r="E228" s="219" t="s">
        <v>731</v>
      </c>
      <c r="F228" s="220" t="s">
        <v>732</v>
      </c>
      <c r="G228" s="221" t="s">
        <v>268</v>
      </c>
      <c r="H228" s="222">
        <v>252</v>
      </c>
      <c r="I228" s="223"/>
      <c r="J228" s="224">
        <f>ROUND(I228*H228,2)</f>
        <v>0</v>
      </c>
      <c r="K228" s="220" t="s">
        <v>141</v>
      </c>
      <c r="L228" s="44"/>
      <c r="M228" s="225" t="s">
        <v>1</v>
      </c>
      <c r="N228" s="226" t="s">
        <v>43</v>
      </c>
      <c r="O228" s="91"/>
      <c r="P228" s="227">
        <f>O228*H228</f>
        <v>0</v>
      </c>
      <c r="Q228" s="227">
        <v>0.1295</v>
      </c>
      <c r="R228" s="227">
        <f>Q228*H228</f>
        <v>32.634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155</v>
      </c>
      <c r="AT228" s="229" t="s">
        <v>137</v>
      </c>
      <c r="AU228" s="229" t="s">
        <v>88</v>
      </c>
      <c r="AY228" s="17" t="s">
        <v>134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86</v>
      </c>
      <c r="BK228" s="230">
        <f>ROUND(I228*H228,2)</f>
        <v>0</v>
      </c>
      <c r="BL228" s="17" t="s">
        <v>155</v>
      </c>
      <c r="BM228" s="229" t="s">
        <v>733</v>
      </c>
    </row>
    <row r="229" s="2" customFormat="1">
      <c r="A229" s="38"/>
      <c r="B229" s="39"/>
      <c r="C229" s="40"/>
      <c r="D229" s="231" t="s">
        <v>144</v>
      </c>
      <c r="E229" s="40"/>
      <c r="F229" s="232" t="s">
        <v>734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144</v>
      </c>
      <c r="AU229" s="17" t="s">
        <v>88</v>
      </c>
    </row>
    <row r="230" s="13" customFormat="1">
      <c r="A230" s="13"/>
      <c r="B230" s="237"/>
      <c r="C230" s="238"/>
      <c r="D230" s="231" t="s">
        <v>207</v>
      </c>
      <c r="E230" s="239" t="s">
        <v>1</v>
      </c>
      <c r="F230" s="240" t="s">
        <v>735</v>
      </c>
      <c r="G230" s="238"/>
      <c r="H230" s="241">
        <v>252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207</v>
      </c>
      <c r="AU230" s="247" t="s">
        <v>88</v>
      </c>
      <c r="AV230" s="13" t="s">
        <v>88</v>
      </c>
      <c r="AW230" s="13" t="s">
        <v>35</v>
      </c>
      <c r="AX230" s="13" t="s">
        <v>86</v>
      </c>
      <c r="AY230" s="247" t="s">
        <v>134</v>
      </c>
    </row>
    <row r="231" s="2" customFormat="1" ht="16.5" customHeight="1">
      <c r="A231" s="38"/>
      <c r="B231" s="39"/>
      <c r="C231" s="264" t="s">
        <v>399</v>
      </c>
      <c r="D231" s="264" t="s">
        <v>307</v>
      </c>
      <c r="E231" s="265" t="s">
        <v>736</v>
      </c>
      <c r="F231" s="266" t="s">
        <v>737</v>
      </c>
      <c r="G231" s="267" t="s">
        <v>268</v>
      </c>
      <c r="H231" s="268">
        <v>257.04000000000002</v>
      </c>
      <c r="I231" s="269"/>
      <c r="J231" s="270">
        <f>ROUND(I231*H231,2)</f>
        <v>0</v>
      </c>
      <c r="K231" s="266" t="s">
        <v>141</v>
      </c>
      <c r="L231" s="271"/>
      <c r="M231" s="272" t="s">
        <v>1</v>
      </c>
      <c r="N231" s="273" t="s">
        <v>43</v>
      </c>
      <c r="O231" s="91"/>
      <c r="P231" s="227">
        <f>O231*H231</f>
        <v>0</v>
      </c>
      <c r="Q231" s="227">
        <v>0.045999999999999999</v>
      </c>
      <c r="R231" s="227">
        <f>Q231*H231</f>
        <v>11.823840000000001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176</v>
      </c>
      <c r="AT231" s="229" t="s">
        <v>307</v>
      </c>
      <c r="AU231" s="229" t="s">
        <v>88</v>
      </c>
      <c r="AY231" s="17" t="s">
        <v>134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86</v>
      </c>
      <c r="BK231" s="230">
        <f>ROUND(I231*H231,2)</f>
        <v>0</v>
      </c>
      <c r="BL231" s="17" t="s">
        <v>155</v>
      </c>
      <c r="BM231" s="229" t="s">
        <v>738</v>
      </c>
    </row>
    <row r="232" s="2" customFormat="1">
      <c r="A232" s="38"/>
      <c r="B232" s="39"/>
      <c r="C232" s="40"/>
      <c r="D232" s="231" t="s">
        <v>144</v>
      </c>
      <c r="E232" s="40"/>
      <c r="F232" s="232" t="s">
        <v>737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144</v>
      </c>
      <c r="AU232" s="17" t="s">
        <v>88</v>
      </c>
    </row>
    <row r="233" s="13" customFormat="1">
      <c r="A233" s="13"/>
      <c r="B233" s="237"/>
      <c r="C233" s="238"/>
      <c r="D233" s="231" t="s">
        <v>207</v>
      </c>
      <c r="E233" s="238"/>
      <c r="F233" s="240" t="s">
        <v>739</v>
      </c>
      <c r="G233" s="238"/>
      <c r="H233" s="241">
        <v>257.04000000000002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207</v>
      </c>
      <c r="AU233" s="247" t="s">
        <v>88</v>
      </c>
      <c r="AV233" s="13" t="s">
        <v>88</v>
      </c>
      <c r="AW233" s="13" t="s">
        <v>4</v>
      </c>
      <c r="AX233" s="13" t="s">
        <v>86</v>
      </c>
      <c r="AY233" s="247" t="s">
        <v>134</v>
      </c>
    </row>
    <row r="234" s="12" customFormat="1" ht="22.8" customHeight="1">
      <c r="A234" s="12"/>
      <c r="B234" s="202"/>
      <c r="C234" s="203"/>
      <c r="D234" s="204" t="s">
        <v>77</v>
      </c>
      <c r="E234" s="216" t="s">
        <v>606</v>
      </c>
      <c r="F234" s="216" t="s">
        <v>607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SUM(P235:P243)</f>
        <v>0</v>
      </c>
      <c r="Q234" s="210"/>
      <c r="R234" s="211">
        <f>SUM(R235:R243)</f>
        <v>0</v>
      </c>
      <c r="S234" s="210"/>
      <c r="T234" s="212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86</v>
      </c>
      <c r="AT234" s="214" t="s">
        <v>77</v>
      </c>
      <c r="AU234" s="214" t="s">
        <v>86</v>
      </c>
      <c r="AY234" s="213" t="s">
        <v>134</v>
      </c>
      <c r="BK234" s="215">
        <f>SUM(BK235:BK243)</f>
        <v>0</v>
      </c>
    </row>
    <row r="235" s="2" customFormat="1" ht="16.5" customHeight="1">
      <c r="A235" s="38"/>
      <c r="B235" s="39"/>
      <c r="C235" s="218" t="s">
        <v>402</v>
      </c>
      <c r="D235" s="218" t="s">
        <v>137</v>
      </c>
      <c r="E235" s="219" t="s">
        <v>609</v>
      </c>
      <c r="F235" s="220" t="s">
        <v>610</v>
      </c>
      <c r="G235" s="221" t="s">
        <v>310</v>
      </c>
      <c r="H235" s="222">
        <v>139.065</v>
      </c>
      <c r="I235" s="223"/>
      <c r="J235" s="224">
        <f>ROUND(I235*H235,2)</f>
        <v>0</v>
      </c>
      <c r="K235" s="220" t="s">
        <v>1</v>
      </c>
      <c r="L235" s="44"/>
      <c r="M235" s="225" t="s">
        <v>1</v>
      </c>
      <c r="N235" s="226" t="s">
        <v>43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155</v>
      </c>
      <c r="AT235" s="229" t="s">
        <v>137</v>
      </c>
      <c r="AU235" s="229" t="s">
        <v>88</v>
      </c>
      <c r="AY235" s="17" t="s">
        <v>134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86</v>
      </c>
      <c r="BK235" s="230">
        <f>ROUND(I235*H235,2)</f>
        <v>0</v>
      </c>
      <c r="BL235" s="17" t="s">
        <v>155</v>
      </c>
      <c r="BM235" s="229" t="s">
        <v>740</v>
      </c>
    </row>
    <row r="236" s="2" customFormat="1">
      <c r="A236" s="38"/>
      <c r="B236" s="39"/>
      <c r="C236" s="40"/>
      <c r="D236" s="231" t="s">
        <v>144</v>
      </c>
      <c r="E236" s="40"/>
      <c r="F236" s="232" t="s">
        <v>612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144</v>
      </c>
      <c r="AU236" s="17" t="s">
        <v>88</v>
      </c>
    </row>
    <row r="237" s="15" customFormat="1">
      <c r="A237" s="15"/>
      <c r="B237" s="277"/>
      <c r="C237" s="278"/>
      <c r="D237" s="231" t="s">
        <v>207</v>
      </c>
      <c r="E237" s="279" t="s">
        <v>1</v>
      </c>
      <c r="F237" s="280" t="s">
        <v>613</v>
      </c>
      <c r="G237" s="278"/>
      <c r="H237" s="279" t="s">
        <v>1</v>
      </c>
      <c r="I237" s="281"/>
      <c r="J237" s="278"/>
      <c r="K237" s="278"/>
      <c r="L237" s="282"/>
      <c r="M237" s="283"/>
      <c r="N237" s="284"/>
      <c r="O237" s="284"/>
      <c r="P237" s="284"/>
      <c r="Q237" s="284"/>
      <c r="R237" s="284"/>
      <c r="S237" s="284"/>
      <c r="T237" s="28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6" t="s">
        <v>207</v>
      </c>
      <c r="AU237" s="286" t="s">
        <v>88</v>
      </c>
      <c r="AV237" s="15" t="s">
        <v>86</v>
      </c>
      <c r="AW237" s="15" t="s">
        <v>35</v>
      </c>
      <c r="AX237" s="15" t="s">
        <v>78</v>
      </c>
      <c r="AY237" s="286" t="s">
        <v>134</v>
      </c>
    </row>
    <row r="238" s="13" customFormat="1">
      <c r="A238" s="13"/>
      <c r="B238" s="237"/>
      <c r="C238" s="238"/>
      <c r="D238" s="231" t="s">
        <v>207</v>
      </c>
      <c r="E238" s="239" t="s">
        <v>1</v>
      </c>
      <c r="F238" s="240" t="s">
        <v>741</v>
      </c>
      <c r="G238" s="238"/>
      <c r="H238" s="241">
        <v>93.555000000000007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207</v>
      </c>
      <c r="AU238" s="247" t="s">
        <v>88</v>
      </c>
      <c r="AV238" s="13" t="s">
        <v>88</v>
      </c>
      <c r="AW238" s="13" t="s">
        <v>35</v>
      </c>
      <c r="AX238" s="13" t="s">
        <v>78</v>
      </c>
      <c r="AY238" s="247" t="s">
        <v>134</v>
      </c>
    </row>
    <row r="239" s="13" customFormat="1">
      <c r="A239" s="13"/>
      <c r="B239" s="237"/>
      <c r="C239" s="238"/>
      <c r="D239" s="231" t="s">
        <v>207</v>
      </c>
      <c r="E239" s="239" t="s">
        <v>1</v>
      </c>
      <c r="F239" s="240" t="s">
        <v>742</v>
      </c>
      <c r="G239" s="238"/>
      <c r="H239" s="241">
        <v>45.509999999999998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207</v>
      </c>
      <c r="AU239" s="247" t="s">
        <v>88</v>
      </c>
      <c r="AV239" s="13" t="s">
        <v>88</v>
      </c>
      <c r="AW239" s="13" t="s">
        <v>35</v>
      </c>
      <c r="AX239" s="13" t="s">
        <v>78</v>
      </c>
      <c r="AY239" s="247" t="s">
        <v>134</v>
      </c>
    </row>
    <row r="240" s="14" customFormat="1">
      <c r="A240" s="14"/>
      <c r="B240" s="248"/>
      <c r="C240" s="249"/>
      <c r="D240" s="231" t="s">
        <v>207</v>
      </c>
      <c r="E240" s="250" t="s">
        <v>1</v>
      </c>
      <c r="F240" s="251" t="s">
        <v>209</v>
      </c>
      <c r="G240" s="249"/>
      <c r="H240" s="252">
        <v>139.065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207</v>
      </c>
      <c r="AU240" s="258" t="s">
        <v>88</v>
      </c>
      <c r="AV240" s="14" t="s">
        <v>155</v>
      </c>
      <c r="AW240" s="14" t="s">
        <v>35</v>
      </c>
      <c r="AX240" s="14" t="s">
        <v>86</v>
      </c>
      <c r="AY240" s="258" t="s">
        <v>134</v>
      </c>
    </row>
    <row r="241" s="2" customFormat="1" ht="37.8" customHeight="1">
      <c r="A241" s="38"/>
      <c r="B241" s="39"/>
      <c r="C241" s="218" t="s">
        <v>408</v>
      </c>
      <c r="D241" s="218" t="s">
        <v>137</v>
      </c>
      <c r="E241" s="219" t="s">
        <v>618</v>
      </c>
      <c r="F241" s="220" t="s">
        <v>619</v>
      </c>
      <c r="G241" s="221" t="s">
        <v>310</v>
      </c>
      <c r="H241" s="222">
        <v>139.065</v>
      </c>
      <c r="I241" s="223"/>
      <c r="J241" s="224">
        <f>ROUND(I241*H241,2)</f>
        <v>0</v>
      </c>
      <c r="K241" s="220" t="s">
        <v>141</v>
      </c>
      <c r="L241" s="44"/>
      <c r="M241" s="225" t="s">
        <v>1</v>
      </c>
      <c r="N241" s="226" t="s">
        <v>43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155</v>
      </c>
      <c r="AT241" s="229" t="s">
        <v>137</v>
      </c>
      <c r="AU241" s="229" t="s">
        <v>88</v>
      </c>
      <c r="AY241" s="17" t="s">
        <v>134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86</v>
      </c>
      <c r="BK241" s="230">
        <f>ROUND(I241*H241,2)</f>
        <v>0</v>
      </c>
      <c r="BL241" s="17" t="s">
        <v>155</v>
      </c>
      <c r="BM241" s="229" t="s">
        <v>743</v>
      </c>
    </row>
    <row r="242" s="2" customFormat="1">
      <c r="A242" s="38"/>
      <c r="B242" s="39"/>
      <c r="C242" s="40"/>
      <c r="D242" s="231" t="s">
        <v>144</v>
      </c>
      <c r="E242" s="40"/>
      <c r="F242" s="232" t="s">
        <v>621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144</v>
      </c>
      <c r="AU242" s="17" t="s">
        <v>88</v>
      </c>
    </row>
    <row r="243" s="13" customFormat="1">
      <c r="A243" s="13"/>
      <c r="B243" s="237"/>
      <c r="C243" s="238"/>
      <c r="D243" s="231" t="s">
        <v>207</v>
      </c>
      <c r="E243" s="239" t="s">
        <v>1</v>
      </c>
      <c r="F243" s="240" t="s">
        <v>744</v>
      </c>
      <c r="G243" s="238"/>
      <c r="H243" s="241">
        <v>139.065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207</v>
      </c>
      <c r="AU243" s="247" t="s">
        <v>88</v>
      </c>
      <c r="AV243" s="13" t="s">
        <v>88</v>
      </c>
      <c r="AW243" s="13" t="s">
        <v>35</v>
      </c>
      <c r="AX243" s="13" t="s">
        <v>86</v>
      </c>
      <c r="AY243" s="247" t="s">
        <v>134</v>
      </c>
    </row>
    <row r="244" s="12" customFormat="1" ht="22.8" customHeight="1">
      <c r="A244" s="12"/>
      <c r="B244" s="202"/>
      <c r="C244" s="203"/>
      <c r="D244" s="204" t="s">
        <v>77</v>
      </c>
      <c r="E244" s="216" t="s">
        <v>623</v>
      </c>
      <c r="F244" s="216" t="s">
        <v>624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SUM(P245:P246)</f>
        <v>0</v>
      </c>
      <c r="Q244" s="210"/>
      <c r="R244" s="211">
        <f>SUM(R245:R246)</f>
        <v>0</v>
      </c>
      <c r="S244" s="210"/>
      <c r="T244" s="212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86</v>
      </c>
      <c r="AT244" s="214" t="s">
        <v>77</v>
      </c>
      <c r="AU244" s="214" t="s">
        <v>86</v>
      </c>
      <c r="AY244" s="213" t="s">
        <v>134</v>
      </c>
      <c r="BK244" s="215">
        <f>SUM(BK245:BK246)</f>
        <v>0</v>
      </c>
    </row>
    <row r="245" s="2" customFormat="1" ht="24.15" customHeight="1">
      <c r="A245" s="38"/>
      <c r="B245" s="39"/>
      <c r="C245" s="218" t="s">
        <v>413</v>
      </c>
      <c r="D245" s="218" t="s">
        <v>137</v>
      </c>
      <c r="E245" s="219" t="s">
        <v>745</v>
      </c>
      <c r="F245" s="220" t="s">
        <v>746</v>
      </c>
      <c r="G245" s="221" t="s">
        <v>310</v>
      </c>
      <c r="H245" s="222">
        <v>356.22399999999999</v>
      </c>
      <c r="I245" s="223"/>
      <c r="J245" s="224">
        <f>ROUND(I245*H245,2)</f>
        <v>0</v>
      </c>
      <c r="K245" s="220" t="s">
        <v>141</v>
      </c>
      <c r="L245" s="44"/>
      <c r="M245" s="225" t="s">
        <v>1</v>
      </c>
      <c r="N245" s="226" t="s">
        <v>43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155</v>
      </c>
      <c r="AT245" s="229" t="s">
        <v>137</v>
      </c>
      <c r="AU245" s="229" t="s">
        <v>88</v>
      </c>
      <c r="AY245" s="17" t="s">
        <v>134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86</v>
      </c>
      <c r="BK245" s="230">
        <f>ROUND(I245*H245,2)</f>
        <v>0</v>
      </c>
      <c r="BL245" s="17" t="s">
        <v>155</v>
      </c>
      <c r="BM245" s="229" t="s">
        <v>747</v>
      </c>
    </row>
    <row r="246" s="2" customFormat="1">
      <c r="A246" s="38"/>
      <c r="B246" s="39"/>
      <c r="C246" s="40"/>
      <c r="D246" s="231" t="s">
        <v>144</v>
      </c>
      <c r="E246" s="40"/>
      <c r="F246" s="232" t="s">
        <v>748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88</v>
      </c>
    </row>
    <row r="247" s="12" customFormat="1" ht="25.92" customHeight="1">
      <c r="A247" s="12"/>
      <c r="B247" s="202"/>
      <c r="C247" s="203"/>
      <c r="D247" s="204" t="s">
        <v>77</v>
      </c>
      <c r="E247" s="205" t="s">
        <v>749</v>
      </c>
      <c r="F247" s="205" t="s">
        <v>750</v>
      </c>
      <c r="G247" s="203"/>
      <c r="H247" s="203"/>
      <c r="I247" s="206"/>
      <c r="J247" s="207">
        <f>BK247</f>
        <v>0</v>
      </c>
      <c r="K247" s="203"/>
      <c r="L247" s="208"/>
      <c r="M247" s="209"/>
      <c r="N247" s="210"/>
      <c r="O247" s="210"/>
      <c r="P247" s="211">
        <f>P248</f>
        <v>0</v>
      </c>
      <c r="Q247" s="210"/>
      <c r="R247" s="211">
        <f>R248</f>
        <v>0.0028</v>
      </c>
      <c r="S247" s="210"/>
      <c r="T247" s="212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88</v>
      </c>
      <c r="AT247" s="214" t="s">
        <v>77</v>
      </c>
      <c r="AU247" s="214" t="s">
        <v>78</v>
      </c>
      <c r="AY247" s="213" t="s">
        <v>134</v>
      </c>
      <c r="BK247" s="215">
        <f>BK248</f>
        <v>0</v>
      </c>
    </row>
    <row r="248" s="12" customFormat="1" ht="22.8" customHeight="1">
      <c r="A248" s="12"/>
      <c r="B248" s="202"/>
      <c r="C248" s="203"/>
      <c r="D248" s="204" t="s">
        <v>77</v>
      </c>
      <c r="E248" s="216" t="s">
        <v>751</v>
      </c>
      <c r="F248" s="216" t="s">
        <v>752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SUM(P249:P251)</f>
        <v>0</v>
      </c>
      <c r="Q248" s="210"/>
      <c r="R248" s="211">
        <f>SUM(R249:R251)</f>
        <v>0.0028</v>
      </c>
      <c r="S248" s="210"/>
      <c r="T248" s="212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88</v>
      </c>
      <c r="AT248" s="214" t="s">
        <v>77</v>
      </c>
      <c r="AU248" s="214" t="s">
        <v>86</v>
      </c>
      <c r="AY248" s="213" t="s">
        <v>134</v>
      </c>
      <c r="BK248" s="215">
        <f>SUM(BK249:BK251)</f>
        <v>0</v>
      </c>
    </row>
    <row r="249" s="2" customFormat="1" ht="24.15" customHeight="1">
      <c r="A249" s="38"/>
      <c r="B249" s="39"/>
      <c r="C249" s="218" t="s">
        <v>418</v>
      </c>
      <c r="D249" s="218" t="s">
        <v>137</v>
      </c>
      <c r="E249" s="219" t="s">
        <v>753</v>
      </c>
      <c r="F249" s="220" t="s">
        <v>754</v>
      </c>
      <c r="G249" s="221" t="s">
        <v>247</v>
      </c>
      <c r="H249" s="222">
        <v>7</v>
      </c>
      <c r="I249" s="223"/>
      <c r="J249" s="224">
        <f>ROUND(I249*H249,2)</f>
        <v>0</v>
      </c>
      <c r="K249" s="220" t="s">
        <v>141</v>
      </c>
      <c r="L249" s="44"/>
      <c r="M249" s="225" t="s">
        <v>1</v>
      </c>
      <c r="N249" s="226" t="s">
        <v>43</v>
      </c>
      <c r="O249" s="91"/>
      <c r="P249" s="227">
        <f>O249*H249</f>
        <v>0</v>
      </c>
      <c r="Q249" s="227">
        <v>0.00040000000000000002</v>
      </c>
      <c r="R249" s="227">
        <f>Q249*H249</f>
        <v>0.0028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323</v>
      </c>
      <c r="AT249" s="229" t="s">
        <v>137</v>
      </c>
      <c r="AU249" s="229" t="s">
        <v>88</v>
      </c>
      <c r="AY249" s="17" t="s">
        <v>134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86</v>
      </c>
      <c r="BK249" s="230">
        <f>ROUND(I249*H249,2)</f>
        <v>0</v>
      </c>
      <c r="BL249" s="17" t="s">
        <v>323</v>
      </c>
      <c r="BM249" s="229" t="s">
        <v>755</v>
      </c>
    </row>
    <row r="250" s="2" customFormat="1">
      <c r="A250" s="38"/>
      <c r="B250" s="39"/>
      <c r="C250" s="40"/>
      <c r="D250" s="231" t="s">
        <v>144</v>
      </c>
      <c r="E250" s="40"/>
      <c r="F250" s="232" t="s">
        <v>756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88</v>
      </c>
    </row>
    <row r="251" s="13" customFormat="1">
      <c r="A251" s="13"/>
      <c r="B251" s="237"/>
      <c r="C251" s="238"/>
      <c r="D251" s="231" t="s">
        <v>207</v>
      </c>
      <c r="E251" s="239" t="s">
        <v>1</v>
      </c>
      <c r="F251" s="240" t="s">
        <v>757</v>
      </c>
      <c r="G251" s="238"/>
      <c r="H251" s="241">
        <v>7</v>
      </c>
      <c r="I251" s="242"/>
      <c r="J251" s="238"/>
      <c r="K251" s="238"/>
      <c r="L251" s="243"/>
      <c r="M251" s="287"/>
      <c r="N251" s="288"/>
      <c r="O251" s="288"/>
      <c r="P251" s="288"/>
      <c r="Q251" s="288"/>
      <c r="R251" s="288"/>
      <c r="S251" s="288"/>
      <c r="T251" s="28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207</v>
      </c>
      <c r="AU251" s="247" t="s">
        <v>88</v>
      </c>
      <c r="AV251" s="13" t="s">
        <v>88</v>
      </c>
      <c r="AW251" s="13" t="s">
        <v>35</v>
      </c>
      <c r="AX251" s="13" t="s">
        <v>86</v>
      </c>
      <c r="AY251" s="247" t="s">
        <v>134</v>
      </c>
    </row>
    <row r="252" s="2" customFormat="1" ht="6.96" customHeight="1">
      <c r="A252" s="38"/>
      <c r="B252" s="66"/>
      <c r="C252" s="67"/>
      <c r="D252" s="67"/>
      <c r="E252" s="67"/>
      <c r="F252" s="67"/>
      <c r="G252" s="67"/>
      <c r="H252" s="67"/>
      <c r="I252" s="67"/>
      <c r="J252" s="67"/>
      <c r="K252" s="67"/>
      <c r="L252" s="44"/>
      <c r="M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6K7CJ/NWsNBN563Bi/+yGR85WEmBeeRGT20DkIU1m+FzFKXNnPZuUnCynflZnL2mwKbpzUyq962t+ELwPYLJjA==" hashValue="1iGdCPlmg6SNbxcDmgPsOnYJmw38vVsNaG/scF0gseALnEkJoxqop4R56U5vylE1JKH3m3F0vQ6A6kvH8ZfTUQ==" algorithmName="SHA-512" password="CC35"/>
  <autoFilter ref="C125:K25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U ZŠ HUSOVA, NÁMĚŠŤ NAD OSLAVOU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ROUND((SUM(BE118:BE124)),  2)</f>
        <v>0</v>
      </c>
      <c r="G33" s="38"/>
      <c r="H33" s="38"/>
      <c r="I33" s="155">
        <v>0.20999999999999999</v>
      </c>
      <c r="J33" s="154">
        <f>ROUND(((SUM(BE118:BE124))*I33),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ROUND((SUM(BF118:BF124)),  2)</f>
        <v>0</v>
      </c>
      <c r="G34" s="38"/>
      <c r="H34" s="38"/>
      <c r="I34" s="155">
        <v>0.12</v>
      </c>
      <c r="J34" s="154">
        <f>ROUND(((SUM(BF118:BF124))*I34),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ROUND((SUM(BG118:BG124)),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ROUND((SUM(BH118:BH124)),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ROUND((SUM(BI118:BI124)),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U ZŠ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401 - PŘELOŽKA VEŘEJNÉHO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Náměšť nad Oslavou</v>
      </c>
      <c r="G89" s="40"/>
      <c r="H89" s="40"/>
      <c r="I89" s="32" t="s">
        <v>22</v>
      </c>
      <c r="J89" s="79" t="str">
        <f>IF(J12="","",J12)</f>
        <v>24. 6. 2024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Náměšť nad Oslavou</v>
      </c>
      <c r="G91" s="40"/>
      <c r="H91" s="40"/>
      <c r="I91" s="32" t="s">
        <v>31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759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760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PARKOVIŠTĚ U ZŠ HUSOVA, NÁMĚŠŤ NAD OSLAVOU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401 - PŘELOŽKA VEŘEJNÉHO OSVĚTLENÍ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Náměšť nad Oslavou</v>
      </c>
      <c r="G112" s="40"/>
      <c r="H112" s="40"/>
      <c r="I112" s="32" t="s">
        <v>22</v>
      </c>
      <c r="J112" s="79" t="str">
        <f>IF(J12="","",J12)</f>
        <v>24. 6. 2024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Náměšť nad Oslavou</v>
      </c>
      <c r="G114" s="40"/>
      <c r="H114" s="40"/>
      <c r="I114" s="32" t="s">
        <v>31</v>
      </c>
      <c r="J114" s="36" t="str">
        <f>E21</f>
        <v>PROfi Jihlava spol. s 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29</v>
      </c>
      <c r="D115" s="40"/>
      <c r="E115" s="40"/>
      <c r="F115" s="27" t="str">
        <f>IF(E18="","",E18)</f>
        <v>Vyplň údaj</v>
      </c>
      <c r="G115" s="40"/>
      <c r="H115" s="40"/>
      <c r="I115" s="32" t="s">
        <v>36</v>
      </c>
      <c r="J115" s="36" t="str">
        <f>E24</f>
        <v>PROfi Jihlava spol. s 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119</v>
      </c>
      <c r="D117" s="194" t="s">
        <v>63</v>
      </c>
      <c r="E117" s="194" t="s">
        <v>59</v>
      </c>
      <c r="F117" s="194" t="s">
        <v>60</v>
      </c>
      <c r="G117" s="194" t="s">
        <v>120</v>
      </c>
      <c r="H117" s="194" t="s">
        <v>121</v>
      </c>
      <c r="I117" s="194" t="s">
        <v>122</v>
      </c>
      <c r="J117" s="194" t="s">
        <v>109</v>
      </c>
      <c r="K117" s="195" t="s">
        <v>123</v>
      </c>
      <c r="L117" s="196"/>
      <c r="M117" s="100" t="s">
        <v>1</v>
      </c>
      <c r="N117" s="101" t="s">
        <v>42</v>
      </c>
      <c r="O117" s="101" t="s">
        <v>124</v>
      </c>
      <c r="P117" s="101" t="s">
        <v>125</v>
      </c>
      <c r="Q117" s="101" t="s">
        <v>126</v>
      </c>
      <c r="R117" s="101" t="s">
        <v>127</v>
      </c>
      <c r="S117" s="101" t="s">
        <v>128</v>
      </c>
      <c r="T117" s="102" t="s">
        <v>129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130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111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77</v>
      </c>
      <c r="E119" s="205" t="s">
        <v>307</v>
      </c>
      <c r="F119" s="205" t="s">
        <v>761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150</v>
      </c>
      <c r="AT119" s="214" t="s">
        <v>77</v>
      </c>
      <c r="AU119" s="214" t="s">
        <v>78</v>
      </c>
      <c r="AY119" s="213" t="s">
        <v>134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762</v>
      </c>
      <c r="F120" s="216" t="s">
        <v>763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SUM(P121:P124)</f>
        <v>0</v>
      </c>
      <c r="Q120" s="210"/>
      <c r="R120" s="211">
        <f>SUM(R121:R124)</f>
        <v>0</v>
      </c>
      <c r="S120" s="210"/>
      <c r="T120" s="212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150</v>
      </c>
      <c r="AT120" s="214" t="s">
        <v>77</v>
      </c>
      <c r="AU120" s="214" t="s">
        <v>86</v>
      </c>
      <c r="AY120" s="213" t="s">
        <v>134</v>
      </c>
      <c r="BK120" s="215">
        <f>SUM(BK121:BK124)</f>
        <v>0</v>
      </c>
    </row>
    <row r="121" s="2" customFormat="1" ht="16.5" customHeight="1">
      <c r="A121" s="38"/>
      <c r="B121" s="39"/>
      <c r="C121" s="218" t="s">
        <v>86</v>
      </c>
      <c r="D121" s="218" t="s">
        <v>137</v>
      </c>
      <c r="E121" s="219" t="s">
        <v>764</v>
      </c>
      <c r="F121" s="220" t="s">
        <v>765</v>
      </c>
      <c r="G121" s="221" t="s">
        <v>766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43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581</v>
      </c>
      <c r="AT121" s="229" t="s">
        <v>137</v>
      </c>
      <c r="AU121" s="229" t="s">
        <v>88</v>
      </c>
      <c r="AY121" s="17" t="s">
        <v>134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86</v>
      </c>
      <c r="BK121" s="230">
        <f>ROUND(I121*H121,2)</f>
        <v>0</v>
      </c>
      <c r="BL121" s="17" t="s">
        <v>581</v>
      </c>
      <c r="BM121" s="229" t="s">
        <v>767</v>
      </c>
    </row>
    <row r="122" s="2" customFormat="1">
      <c r="A122" s="38"/>
      <c r="B122" s="39"/>
      <c r="C122" s="40"/>
      <c r="D122" s="231" t="s">
        <v>144</v>
      </c>
      <c r="E122" s="40"/>
      <c r="F122" s="232" t="s">
        <v>768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144</v>
      </c>
      <c r="AU122" s="17" t="s">
        <v>88</v>
      </c>
    </row>
    <row r="123" s="2" customFormat="1">
      <c r="A123" s="38"/>
      <c r="B123" s="39"/>
      <c r="C123" s="40"/>
      <c r="D123" s="231" t="s">
        <v>145</v>
      </c>
      <c r="E123" s="40"/>
      <c r="F123" s="236" t="s">
        <v>769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88</v>
      </c>
    </row>
    <row r="124" s="13" customFormat="1">
      <c r="A124" s="13"/>
      <c r="B124" s="237"/>
      <c r="C124" s="238"/>
      <c r="D124" s="231" t="s">
        <v>207</v>
      </c>
      <c r="E124" s="239" t="s">
        <v>1</v>
      </c>
      <c r="F124" s="240" t="s">
        <v>86</v>
      </c>
      <c r="G124" s="238"/>
      <c r="H124" s="241">
        <v>1</v>
      </c>
      <c r="I124" s="242"/>
      <c r="J124" s="238"/>
      <c r="K124" s="238"/>
      <c r="L124" s="243"/>
      <c r="M124" s="287"/>
      <c r="N124" s="288"/>
      <c r="O124" s="288"/>
      <c r="P124" s="288"/>
      <c r="Q124" s="288"/>
      <c r="R124" s="288"/>
      <c r="S124" s="288"/>
      <c r="T124" s="28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207</v>
      </c>
      <c r="AU124" s="247" t="s">
        <v>88</v>
      </c>
      <c r="AV124" s="13" t="s">
        <v>88</v>
      </c>
      <c r="AW124" s="13" t="s">
        <v>35</v>
      </c>
      <c r="AX124" s="13" t="s">
        <v>86</v>
      </c>
      <c r="AY124" s="247" t="s">
        <v>134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1ixE1IOVVIbb59m+FW07Ju35bbqxfJtnoP/9fxsehCM4gosC9S8ogXi+Hvc4wUhz+NmIluHzip8+8duyOYqMtg==" hashValue="RqnOFnvG3wKoA8pwvDJrLDkdBf4OVUJnXbKeoJ6duIOZ6aT1DoVHEKy3hKDKLRY8GmI08iFDCE3fvdSxfwQf4A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U ZŠ HUSOVA, NÁMĚŠŤ NAD OSLAVOU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ROUND((SUM(BE123:BE191)),  2)</f>
        <v>0</v>
      </c>
      <c r="G33" s="38"/>
      <c r="H33" s="38"/>
      <c r="I33" s="155">
        <v>0.20999999999999999</v>
      </c>
      <c r="J33" s="154">
        <f>ROUND(((SUM(BE123:BE191))*I33),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ROUND((SUM(BF123:BF191)),  2)</f>
        <v>0</v>
      </c>
      <c r="G34" s="38"/>
      <c r="H34" s="38"/>
      <c r="I34" s="155">
        <v>0.12</v>
      </c>
      <c r="J34" s="154">
        <f>ROUND(((SUM(BF123:BF191))*I34),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ROUND((SUM(BG123:BG191)),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ROUND((SUM(BH123:BH191)),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ROUND((SUM(BI123:BI191)),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U ZŠ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601 - POLOPODZEMNÍ KONTEJNERY NA ODPAD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Náměšť nad Oslavou</v>
      </c>
      <c r="G89" s="40"/>
      <c r="H89" s="40"/>
      <c r="I89" s="32" t="s">
        <v>22</v>
      </c>
      <c r="J89" s="79" t="str">
        <f>IF(J12="","",J12)</f>
        <v>24. 6. 2024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Náměšť nad Oslavou</v>
      </c>
      <c r="G91" s="40"/>
      <c r="H91" s="40"/>
      <c r="I91" s="32" t="s">
        <v>31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228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229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633</v>
      </c>
      <c r="E99" s="188"/>
      <c r="F99" s="188"/>
      <c r="G99" s="188"/>
      <c r="H99" s="188"/>
      <c r="I99" s="188"/>
      <c r="J99" s="189">
        <f>J148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231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232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234</v>
      </c>
      <c r="E102" s="188"/>
      <c r="F102" s="188"/>
      <c r="G102" s="188"/>
      <c r="H102" s="188"/>
      <c r="I102" s="188"/>
      <c r="J102" s="189">
        <f>J173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236</v>
      </c>
      <c r="E103" s="188"/>
      <c r="F103" s="188"/>
      <c r="G103" s="188"/>
      <c r="H103" s="188"/>
      <c r="I103" s="188"/>
      <c r="J103" s="189">
        <f>J189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PARKOVIŠTĚ U ZŠ HUSOVA, NÁMĚŠŤ NAD OSLAVOU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601 - POLOPODZEMNÍ KONTEJNERY NA ODPAD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Náměšť nad Oslavou</v>
      </c>
      <c r="G117" s="40"/>
      <c r="H117" s="40"/>
      <c r="I117" s="32" t="s">
        <v>22</v>
      </c>
      <c r="J117" s="79" t="str">
        <f>IF(J12="","",J12)</f>
        <v>24. 6. 2024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Náměšť nad Oslavou</v>
      </c>
      <c r="G119" s="40"/>
      <c r="H119" s="40"/>
      <c r="I119" s="32" t="s">
        <v>31</v>
      </c>
      <c r="J119" s="36" t="str">
        <f>E21</f>
        <v>PROfi Jihlava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36</v>
      </c>
      <c r="J120" s="36" t="str">
        <f>E24</f>
        <v>PROfi Jihlava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119</v>
      </c>
      <c r="D122" s="194" t="s">
        <v>63</v>
      </c>
      <c r="E122" s="194" t="s">
        <v>59</v>
      </c>
      <c r="F122" s="194" t="s">
        <v>60</v>
      </c>
      <c r="G122" s="194" t="s">
        <v>120</v>
      </c>
      <c r="H122" s="194" t="s">
        <v>121</v>
      </c>
      <c r="I122" s="194" t="s">
        <v>122</v>
      </c>
      <c r="J122" s="194" t="s">
        <v>109</v>
      </c>
      <c r="K122" s="195" t="s">
        <v>123</v>
      </c>
      <c r="L122" s="196"/>
      <c r="M122" s="100" t="s">
        <v>1</v>
      </c>
      <c r="N122" s="101" t="s">
        <v>42</v>
      </c>
      <c r="O122" s="101" t="s">
        <v>124</v>
      </c>
      <c r="P122" s="101" t="s">
        <v>125</v>
      </c>
      <c r="Q122" s="101" t="s">
        <v>126</v>
      </c>
      <c r="R122" s="101" t="s">
        <v>127</v>
      </c>
      <c r="S122" s="101" t="s">
        <v>128</v>
      </c>
      <c r="T122" s="102" t="s">
        <v>129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130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79.459369620000004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111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77</v>
      </c>
      <c r="E124" s="205" t="s">
        <v>237</v>
      </c>
      <c r="F124" s="205" t="s">
        <v>238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P125+P148+P152+P162+P173+P189</f>
        <v>0</v>
      </c>
      <c r="Q124" s="210"/>
      <c r="R124" s="211">
        <f>R125+R148+R152+R162+R173+R189</f>
        <v>79.459369620000004</v>
      </c>
      <c r="S124" s="210"/>
      <c r="T124" s="212">
        <f>T125+T148+T152+T162+T173+T189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78</v>
      </c>
      <c r="AY124" s="213" t="s">
        <v>134</v>
      </c>
      <c r="BK124" s="215">
        <f>BK125+BK148+BK152+BK162+BK173+BK189</f>
        <v>0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86</v>
      </c>
      <c r="F125" s="216" t="s">
        <v>239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SUM(P126:P147)</f>
        <v>0</v>
      </c>
      <c r="Q125" s="210"/>
      <c r="R125" s="211">
        <f>SUM(R126:R147)</f>
        <v>41.131999999999998</v>
      </c>
      <c r="S125" s="210"/>
      <c r="T125" s="212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77</v>
      </c>
      <c r="AU125" s="214" t="s">
        <v>86</v>
      </c>
      <c r="AY125" s="213" t="s">
        <v>134</v>
      </c>
      <c r="BK125" s="215">
        <f>SUM(BK126:BK147)</f>
        <v>0</v>
      </c>
    </row>
    <row r="126" s="2" customFormat="1" ht="24.15" customHeight="1">
      <c r="A126" s="38"/>
      <c r="B126" s="39"/>
      <c r="C126" s="218" t="s">
        <v>86</v>
      </c>
      <c r="D126" s="218" t="s">
        <v>137</v>
      </c>
      <c r="E126" s="219" t="s">
        <v>771</v>
      </c>
      <c r="F126" s="220" t="s">
        <v>772</v>
      </c>
      <c r="G126" s="221" t="s">
        <v>280</v>
      </c>
      <c r="H126" s="222">
        <v>42.75</v>
      </c>
      <c r="I126" s="223"/>
      <c r="J126" s="224">
        <f>ROUND(I126*H126,2)</f>
        <v>0</v>
      </c>
      <c r="K126" s="220" t="s">
        <v>141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155</v>
      </c>
      <c r="AT126" s="229" t="s">
        <v>137</v>
      </c>
      <c r="AU126" s="229" t="s">
        <v>88</v>
      </c>
      <c r="AY126" s="17" t="s">
        <v>134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155</v>
      </c>
      <c r="BM126" s="229" t="s">
        <v>773</v>
      </c>
    </row>
    <row r="127" s="2" customFormat="1">
      <c r="A127" s="38"/>
      <c r="B127" s="39"/>
      <c r="C127" s="40"/>
      <c r="D127" s="231" t="s">
        <v>144</v>
      </c>
      <c r="E127" s="40"/>
      <c r="F127" s="232" t="s">
        <v>774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144</v>
      </c>
      <c r="AU127" s="17" t="s">
        <v>88</v>
      </c>
    </row>
    <row r="128" s="13" customFormat="1">
      <c r="A128" s="13"/>
      <c r="B128" s="237"/>
      <c r="C128" s="238"/>
      <c r="D128" s="231" t="s">
        <v>207</v>
      </c>
      <c r="E128" s="239" t="s">
        <v>1</v>
      </c>
      <c r="F128" s="240" t="s">
        <v>775</v>
      </c>
      <c r="G128" s="238"/>
      <c r="H128" s="241">
        <v>42.75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207</v>
      </c>
      <c r="AU128" s="247" t="s">
        <v>88</v>
      </c>
      <c r="AV128" s="13" t="s">
        <v>88</v>
      </c>
      <c r="AW128" s="13" t="s">
        <v>35</v>
      </c>
      <c r="AX128" s="13" t="s">
        <v>86</v>
      </c>
      <c r="AY128" s="247" t="s">
        <v>134</v>
      </c>
    </row>
    <row r="129" s="2" customFormat="1" ht="37.8" customHeight="1">
      <c r="A129" s="38"/>
      <c r="B129" s="39"/>
      <c r="C129" s="218" t="s">
        <v>88</v>
      </c>
      <c r="D129" s="218" t="s">
        <v>137</v>
      </c>
      <c r="E129" s="219" t="s">
        <v>296</v>
      </c>
      <c r="F129" s="220" t="s">
        <v>297</v>
      </c>
      <c r="G129" s="221" t="s">
        <v>280</v>
      </c>
      <c r="H129" s="222">
        <v>42.75</v>
      </c>
      <c r="I129" s="223"/>
      <c r="J129" s="224">
        <f>ROUND(I129*H129,2)</f>
        <v>0</v>
      </c>
      <c r="K129" s="220" t="s">
        <v>141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137</v>
      </c>
      <c r="AU129" s="229" t="s">
        <v>88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155</v>
      </c>
      <c r="BM129" s="229" t="s">
        <v>776</v>
      </c>
    </row>
    <row r="130" s="2" customFormat="1">
      <c r="A130" s="38"/>
      <c r="B130" s="39"/>
      <c r="C130" s="40"/>
      <c r="D130" s="231" t="s">
        <v>144</v>
      </c>
      <c r="E130" s="40"/>
      <c r="F130" s="232" t="s">
        <v>299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88</v>
      </c>
    </row>
    <row r="131" s="13" customFormat="1">
      <c r="A131" s="13"/>
      <c r="B131" s="237"/>
      <c r="C131" s="238"/>
      <c r="D131" s="231" t="s">
        <v>207</v>
      </c>
      <c r="E131" s="239" t="s">
        <v>1</v>
      </c>
      <c r="F131" s="240" t="s">
        <v>777</v>
      </c>
      <c r="G131" s="238"/>
      <c r="H131" s="241">
        <v>42.75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207</v>
      </c>
      <c r="AU131" s="247" t="s">
        <v>88</v>
      </c>
      <c r="AV131" s="13" t="s">
        <v>88</v>
      </c>
      <c r="AW131" s="13" t="s">
        <v>35</v>
      </c>
      <c r="AX131" s="13" t="s">
        <v>86</v>
      </c>
      <c r="AY131" s="247" t="s">
        <v>134</v>
      </c>
    </row>
    <row r="132" s="2" customFormat="1" ht="33" customHeight="1">
      <c r="A132" s="38"/>
      <c r="B132" s="39"/>
      <c r="C132" s="218" t="s">
        <v>150</v>
      </c>
      <c r="D132" s="218" t="s">
        <v>137</v>
      </c>
      <c r="E132" s="219" t="s">
        <v>313</v>
      </c>
      <c r="F132" s="220" t="s">
        <v>314</v>
      </c>
      <c r="G132" s="221" t="s">
        <v>310</v>
      </c>
      <c r="H132" s="222">
        <v>73.349999999999994</v>
      </c>
      <c r="I132" s="223"/>
      <c r="J132" s="224">
        <f>ROUND(I132*H132,2)</f>
        <v>0</v>
      </c>
      <c r="K132" s="220" t="s">
        <v>141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155</v>
      </c>
      <c r="AT132" s="229" t="s">
        <v>137</v>
      </c>
      <c r="AU132" s="229" t="s">
        <v>88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155</v>
      </c>
      <c r="BM132" s="229" t="s">
        <v>778</v>
      </c>
    </row>
    <row r="133" s="2" customFormat="1">
      <c r="A133" s="38"/>
      <c r="B133" s="39"/>
      <c r="C133" s="40"/>
      <c r="D133" s="231" t="s">
        <v>144</v>
      </c>
      <c r="E133" s="40"/>
      <c r="F133" s="232" t="s">
        <v>316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144</v>
      </c>
      <c r="AU133" s="17" t="s">
        <v>88</v>
      </c>
    </row>
    <row r="134" s="13" customFormat="1">
      <c r="A134" s="13"/>
      <c r="B134" s="237"/>
      <c r="C134" s="238"/>
      <c r="D134" s="231" t="s">
        <v>207</v>
      </c>
      <c r="E134" s="239" t="s">
        <v>1</v>
      </c>
      <c r="F134" s="240" t="s">
        <v>779</v>
      </c>
      <c r="G134" s="238"/>
      <c r="H134" s="241">
        <v>73.349999999999994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207</v>
      </c>
      <c r="AU134" s="247" t="s">
        <v>88</v>
      </c>
      <c r="AV134" s="13" t="s">
        <v>88</v>
      </c>
      <c r="AW134" s="13" t="s">
        <v>35</v>
      </c>
      <c r="AX134" s="13" t="s">
        <v>86</v>
      </c>
      <c r="AY134" s="247" t="s">
        <v>134</v>
      </c>
    </row>
    <row r="135" s="2" customFormat="1" ht="16.5" customHeight="1">
      <c r="A135" s="38"/>
      <c r="B135" s="39"/>
      <c r="C135" s="218" t="s">
        <v>155</v>
      </c>
      <c r="D135" s="218" t="s">
        <v>137</v>
      </c>
      <c r="E135" s="219" t="s">
        <v>324</v>
      </c>
      <c r="F135" s="220" t="s">
        <v>325</v>
      </c>
      <c r="G135" s="221" t="s">
        <v>280</v>
      </c>
      <c r="H135" s="222">
        <v>76.950000000000003</v>
      </c>
      <c r="I135" s="223"/>
      <c r="J135" s="224">
        <f>ROUND(I135*H135,2)</f>
        <v>0</v>
      </c>
      <c r="K135" s="220" t="s">
        <v>141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155</v>
      </c>
      <c r="AT135" s="229" t="s">
        <v>137</v>
      </c>
      <c r="AU135" s="229" t="s">
        <v>88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155</v>
      </c>
      <c r="BM135" s="229" t="s">
        <v>780</v>
      </c>
    </row>
    <row r="136" s="2" customFormat="1">
      <c r="A136" s="38"/>
      <c r="B136" s="39"/>
      <c r="C136" s="40"/>
      <c r="D136" s="231" t="s">
        <v>144</v>
      </c>
      <c r="E136" s="40"/>
      <c r="F136" s="232" t="s">
        <v>327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88</v>
      </c>
    </row>
    <row r="137" s="13" customFormat="1">
      <c r="A137" s="13"/>
      <c r="B137" s="237"/>
      <c r="C137" s="238"/>
      <c r="D137" s="231" t="s">
        <v>207</v>
      </c>
      <c r="E137" s="239" t="s">
        <v>1</v>
      </c>
      <c r="F137" s="240" t="s">
        <v>781</v>
      </c>
      <c r="G137" s="238"/>
      <c r="H137" s="241">
        <v>76.950000000000003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207</v>
      </c>
      <c r="AU137" s="247" t="s">
        <v>88</v>
      </c>
      <c r="AV137" s="13" t="s">
        <v>88</v>
      </c>
      <c r="AW137" s="13" t="s">
        <v>35</v>
      </c>
      <c r="AX137" s="13" t="s">
        <v>78</v>
      </c>
      <c r="AY137" s="247" t="s">
        <v>134</v>
      </c>
    </row>
    <row r="138" s="14" customFormat="1">
      <c r="A138" s="14"/>
      <c r="B138" s="248"/>
      <c r="C138" s="249"/>
      <c r="D138" s="231" t="s">
        <v>207</v>
      </c>
      <c r="E138" s="250" t="s">
        <v>1</v>
      </c>
      <c r="F138" s="251" t="s">
        <v>209</v>
      </c>
      <c r="G138" s="249"/>
      <c r="H138" s="252">
        <v>76.950000000000003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207</v>
      </c>
      <c r="AU138" s="258" t="s">
        <v>88</v>
      </c>
      <c r="AV138" s="14" t="s">
        <v>155</v>
      </c>
      <c r="AW138" s="14" t="s">
        <v>35</v>
      </c>
      <c r="AX138" s="14" t="s">
        <v>86</v>
      </c>
      <c r="AY138" s="258" t="s">
        <v>134</v>
      </c>
    </row>
    <row r="139" s="2" customFormat="1" ht="24.15" customHeight="1">
      <c r="A139" s="38"/>
      <c r="B139" s="39"/>
      <c r="C139" s="218" t="s">
        <v>133</v>
      </c>
      <c r="D139" s="218" t="s">
        <v>137</v>
      </c>
      <c r="E139" s="219" t="s">
        <v>782</v>
      </c>
      <c r="F139" s="220" t="s">
        <v>783</v>
      </c>
      <c r="G139" s="221" t="s">
        <v>280</v>
      </c>
      <c r="H139" s="222">
        <v>20.565999999999999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155</v>
      </c>
      <c r="AT139" s="229" t="s">
        <v>137</v>
      </c>
      <c r="AU139" s="229" t="s">
        <v>88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155</v>
      </c>
      <c r="BM139" s="229" t="s">
        <v>784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785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88</v>
      </c>
    </row>
    <row r="141" s="13" customFormat="1">
      <c r="A141" s="13"/>
      <c r="B141" s="237"/>
      <c r="C141" s="238"/>
      <c r="D141" s="231" t="s">
        <v>207</v>
      </c>
      <c r="E141" s="239" t="s">
        <v>1</v>
      </c>
      <c r="F141" s="240" t="s">
        <v>786</v>
      </c>
      <c r="G141" s="238"/>
      <c r="H141" s="241">
        <v>20.565999999999999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207</v>
      </c>
      <c r="AU141" s="247" t="s">
        <v>88</v>
      </c>
      <c r="AV141" s="13" t="s">
        <v>88</v>
      </c>
      <c r="AW141" s="13" t="s">
        <v>35</v>
      </c>
      <c r="AX141" s="13" t="s">
        <v>86</v>
      </c>
      <c r="AY141" s="247" t="s">
        <v>134</v>
      </c>
    </row>
    <row r="142" s="2" customFormat="1" ht="16.5" customHeight="1">
      <c r="A142" s="38"/>
      <c r="B142" s="39"/>
      <c r="C142" s="264" t="s">
        <v>164</v>
      </c>
      <c r="D142" s="264" t="s">
        <v>307</v>
      </c>
      <c r="E142" s="265" t="s">
        <v>787</v>
      </c>
      <c r="F142" s="266" t="s">
        <v>788</v>
      </c>
      <c r="G142" s="267" t="s">
        <v>310</v>
      </c>
      <c r="H142" s="268">
        <v>41.131999999999998</v>
      </c>
      <c r="I142" s="269"/>
      <c r="J142" s="270">
        <f>ROUND(I142*H142,2)</f>
        <v>0</v>
      </c>
      <c r="K142" s="266" t="s">
        <v>141</v>
      </c>
      <c r="L142" s="271"/>
      <c r="M142" s="272" t="s">
        <v>1</v>
      </c>
      <c r="N142" s="273" t="s">
        <v>43</v>
      </c>
      <c r="O142" s="91"/>
      <c r="P142" s="227">
        <f>O142*H142</f>
        <v>0</v>
      </c>
      <c r="Q142" s="227">
        <v>1</v>
      </c>
      <c r="R142" s="227">
        <f>Q142*H142</f>
        <v>41.131999999999998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176</v>
      </c>
      <c r="AT142" s="229" t="s">
        <v>307</v>
      </c>
      <c r="AU142" s="229" t="s">
        <v>88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155</v>
      </c>
      <c r="BM142" s="229" t="s">
        <v>789</v>
      </c>
    </row>
    <row r="143" s="2" customFormat="1">
      <c r="A143" s="38"/>
      <c r="B143" s="39"/>
      <c r="C143" s="40"/>
      <c r="D143" s="231" t="s">
        <v>144</v>
      </c>
      <c r="E143" s="40"/>
      <c r="F143" s="232" t="s">
        <v>788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88</v>
      </c>
    </row>
    <row r="144" s="13" customFormat="1">
      <c r="A144" s="13"/>
      <c r="B144" s="237"/>
      <c r="C144" s="238"/>
      <c r="D144" s="231" t="s">
        <v>207</v>
      </c>
      <c r="E144" s="238"/>
      <c r="F144" s="240" t="s">
        <v>790</v>
      </c>
      <c r="G144" s="238"/>
      <c r="H144" s="241">
        <v>41.131999999999998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207</v>
      </c>
      <c r="AU144" s="247" t="s">
        <v>88</v>
      </c>
      <c r="AV144" s="13" t="s">
        <v>88</v>
      </c>
      <c r="AW144" s="13" t="s">
        <v>4</v>
      </c>
      <c r="AX144" s="13" t="s">
        <v>86</v>
      </c>
      <c r="AY144" s="247" t="s">
        <v>134</v>
      </c>
    </row>
    <row r="145" s="2" customFormat="1" ht="24.15" customHeight="1">
      <c r="A145" s="38"/>
      <c r="B145" s="39"/>
      <c r="C145" s="218" t="s">
        <v>171</v>
      </c>
      <c r="D145" s="218" t="s">
        <v>137</v>
      </c>
      <c r="E145" s="219" t="s">
        <v>791</v>
      </c>
      <c r="F145" s="220" t="s">
        <v>792</v>
      </c>
      <c r="G145" s="221" t="s">
        <v>247</v>
      </c>
      <c r="H145" s="222">
        <v>17.75</v>
      </c>
      <c r="I145" s="223"/>
      <c r="J145" s="224">
        <f>ROUND(I145*H145,2)</f>
        <v>0</v>
      </c>
      <c r="K145" s="220" t="s">
        <v>141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155</v>
      </c>
      <c r="AT145" s="229" t="s">
        <v>137</v>
      </c>
      <c r="AU145" s="229" t="s">
        <v>88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155</v>
      </c>
      <c r="BM145" s="229" t="s">
        <v>793</v>
      </c>
    </row>
    <row r="146" s="2" customFormat="1">
      <c r="A146" s="38"/>
      <c r="B146" s="39"/>
      <c r="C146" s="40"/>
      <c r="D146" s="231" t="s">
        <v>144</v>
      </c>
      <c r="E146" s="40"/>
      <c r="F146" s="232" t="s">
        <v>794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88</v>
      </c>
    </row>
    <row r="147" s="13" customFormat="1">
      <c r="A147" s="13"/>
      <c r="B147" s="237"/>
      <c r="C147" s="238"/>
      <c r="D147" s="231" t="s">
        <v>207</v>
      </c>
      <c r="E147" s="239" t="s">
        <v>1</v>
      </c>
      <c r="F147" s="240" t="s">
        <v>795</v>
      </c>
      <c r="G147" s="238"/>
      <c r="H147" s="241">
        <v>17.75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207</v>
      </c>
      <c r="AU147" s="247" t="s">
        <v>88</v>
      </c>
      <c r="AV147" s="13" t="s">
        <v>88</v>
      </c>
      <c r="AW147" s="13" t="s">
        <v>35</v>
      </c>
      <c r="AX147" s="13" t="s">
        <v>86</v>
      </c>
      <c r="AY147" s="247" t="s">
        <v>134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150</v>
      </c>
      <c r="F148" s="216" t="s">
        <v>700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SUM(P149:P151)</f>
        <v>0</v>
      </c>
      <c r="Q148" s="210"/>
      <c r="R148" s="211">
        <f>SUM(R149:R151)</f>
        <v>17.690000000000001</v>
      </c>
      <c r="S148" s="210"/>
      <c r="T148" s="21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86</v>
      </c>
      <c r="AT148" s="214" t="s">
        <v>77</v>
      </c>
      <c r="AU148" s="214" t="s">
        <v>86</v>
      </c>
      <c r="AY148" s="213" t="s">
        <v>134</v>
      </c>
      <c r="BK148" s="215">
        <f>SUM(BK149:BK151)</f>
        <v>0</v>
      </c>
    </row>
    <row r="149" s="2" customFormat="1" ht="16.5" customHeight="1">
      <c r="A149" s="38"/>
      <c r="B149" s="39"/>
      <c r="C149" s="218" t="s">
        <v>176</v>
      </c>
      <c r="D149" s="218" t="s">
        <v>137</v>
      </c>
      <c r="E149" s="219" t="s">
        <v>796</v>
      </c>
      <c r="F149" s="220" t="s">
        <v>797</v>
      </c>
      <c r="G149" s="221" t="s">
        <v>242</v>
      </c>
      <c r="H149" s="222">
        <v>4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4.4225000000000003</v>
      </c>
      <c r="R149" s="227">
        <f>Q149*H149</f>
        <v>17.690000000000001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155</v>
      </c>
      <c r="AT149" s="229" t="s">
        <v>137</v>
      </c>
      <c r="AU149" s="229" t="s">
        <v>88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155</v>
      </c>
      <c r="BM149" s="229" t="s">
        <v>798</v>
      </c>
    </row>
    <row r="150" s="2" customFormat="1">
      <c r="A150" s="38"/>
      <c r="B150" s="39"/>
      <c r="C150" s="40"/>
      <c r="D150" s="231" t="s">
        <v>144</v>
      </c>
      <c r="E150" s="40"/>
      <c r="F150" s="232" t="s">
        <v>799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144</v>
      </c>
      <c r="AU150" s="17" t="s">
        <v>88</v>
      </c>
    </row>
    <row r="151" s="13" customFormat="1">
      <c r="A151" s="13"/>
      <c r="B151" s="237"/>
      <c r="C151" s="238"/>
      <c r="D151" s="231" t="s">
        <v>207</v>
      </c>
      <c r="E151" s="239" t="s">
        <v>1</v>
      </c>
      <c r="F151" s="240" t="s">
        <v>800</v>
      </c>
      <c r="G151" s="238"/>
      <c r="H151" s="241">
        <v>4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207</v>
      </c>
      <c r="AU151" s="247" t="s">
        <v>88</v>
      </c>
      <c r="AV151" s="13" t="s">
        <v>88</v>
      </c>
      <c r="AW151" s="13" t="s">
        <v>35</v>
      </c>
      <c r="AX151" s="13" t="s">
        <v>86</v>
      </c>
      <c r="AY151" s="247" t="s">
        <v>134</v>
      </c>
    </row>
    <row r="152" s="12" customFormat="1" ht="22.8" customHeight="1">
      <c r="A152" s="12"/>
      <c r="B152" s="202"/>
      <c r="C152" s="203"/>
      <c r="D152" s="204" t="s">
        <v>77</v>
      </c>
      <c r="E152" s="216" t="s">
        <v>155</v>
      </c>
      <c r="F152" s="216" t="s">
        <v>370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SUM(P153:P161)</f>
        <v>0</v>
      </c>
      <c r="Q152" s="210"/>
      <c r="R152" s="211">
        <f>SUM(R153:R161)</f>
        <v>11.697036219999999</v>
      </c>
      <c r="S152" s="210"/>
      <c r="T152" s="212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86</v>
      </c>
      <c r="AT152" s="214" t="s">
        <v>77</v>
      </c>
      <c r="AU152" s="214" t="s">
        <v>86</v>
      </c>
      <c r="AY152" s="213" t="s">
        <v>134</v>
      </c>
      <c r="BK152" s="215">
        <f>SUM(BK153:BK161)</f>
        <v>0</v>
      </c>
    </row>
    <row r="153" s="2" customFormat="1" ht="16.5" customHeight="1">
      <c r="A153" s="38"/>
      <c r="B153" s="39"/>
      <c r="C153" s="218" t="s">
        <v>181</v>
      </c>
      <c r="D153" s="218" t="s">
        <v>137</v>
      </c>
      <c r="E153" s="219" t="s">
        <v>801</v>
      </c>
      <c r="F153" s="220" t="s">
        <v>802</v>
      </c>
      <c r="G153" s="221" t="s">
        <v>280</v>
      </c>
      <c r="H153" s="222">
        <v>2.6440000000000001</v>
      </c>
      <c r="I153" s="223"/>
      <c r="J153" s="224">
        <f>ROUND(I153*H153,2)</f>
        <v>0</v>
      </c>
      <c r="K153" s="220" t="s">
        <v>141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1.8907700000000001</v>
      </c>
      <c r="R153" s="227">
        <f>Q153*H153</f>
        <v>4.9991958800000003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155</v>
      </c>
      <c r="AT153" s="229" t="s">
        <v>137</v>
      </c>
      <c r="AU153" s="229" t="s">
        <v>88</v>
      </c>
      <c r="AY153" s="17" t="s">
        <v>134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155</v>
      </c>
      <c r="BM153" s="229" t="s">
        <v>803</v>
      </c>
    </row>
    <row r="154" s="2" customFormat="1">
      <c r="A154" s="38"/>
      <c r="B154" s="39"/>
      <c r="C154" s="40"/>
      <c r="D154" s="231" t="s">
        <v>144</v>
      </c>
      <c r="E154" s="40"/>
      <c r="F154" s="232" t="s">
        <v>804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88</v>
      </c>
    </row>
    <row r="155" s="13" customFormat="1">
      <c r="A155" s="13"/>
      <c r="B155" s="237"/>
      <c r="C155" s="238"/>
      <c r="D155" s="231" t="s">
        <v>207</v>
      </c>
      <c r="E155" s="239" t="s">
        <v>1</v>
      </c>
      <c r="F155" s="240" t="s">
        <v>805</v>
      </c>
      <c r="G155" s="238"/>
      <c r="H155" s="241">
        <v>2.6440000000000001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207</v>
      </c>
      <c r="AU155" s="247" t="s">
        <v>88</v>
      </c>
      <c r="AV155" s="13" t="s">
        <v>88</v>
      </c>
      <c r="AW155" s="13" t="s">
        <v>35</v>
      </c>
      <c r="AX155" s="13" t="s">
        <v>86</v>
      </c>
      <c r="AY155" s="247" t="s">
        <v>134</v>
      </c>
    </row>
    <row r="156" s="2" customFormat="1" ht="24.15" customHeight="1">
      <c r="A156" s="38"/>
      <c r="B156" s="39"/>
      <c r="C156" s="218" t="s">
        <v>188</v>
      </c>
      <c r="D156" s="218" t="s">
        <v>137</v>
      </c>
      <c r="E156" s="219" t="s">
        <v>806</v>
      </c>
      <c r="F156" s="220" t="s">
        <v>807</v>
      </c>
      <c r="G156" s="221" t="s">
        <v>280</v>
      </c>
      <c r="H156" s="222">
        <v>2.6440000000000001</v>
      </c>
      <c r="I156" s="223"/>
      <c r="J156" s="224">
        <f>ROUND(I156*H156,2)</f>
        <v>0</v>
      </c>
      <c r="K156" s="220" t="s">
        <v>141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2.5018699999999998</v>
      </c>
      <c r="R156" s="227">
        <f>Q156*H156</f>
        <v>6.6149442799999996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155</v>
      </c>
      <c r="AT156" s="229" t="s">
        <v>137</v>
      </c>
      <c r="AU156" s="229" t="s">
        <v>88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155</v>
      </c>
      <c r="BM156" s="229" t="s">
        <v>808</v>
      </c>
    </row>
    <row r="157" s="2" customFormat="1">
      <c r="A157" s="38"/>
      <c r="B157" s="39"/>
      <c r="C157" s="40"/>
      <c r="D157" s="231" t="s">
        <v>144</v>
      </c>
      <c r="E157" s="40"/>
      <c r="F157" s="232" t="s">
        <v>809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88</v>
      </c>
    </row>
    <row r="158" s="13" customFormat="1">
      <c r="A158" s="13"/>
      <c r="B158" s="237"/>
      <c r="C158" s="238"/>
      <c r="D158" s="231" t="s">
        <v>207</v>
      </c>
      <c r="E158" s="239" t="s">
        <v>1</v>
      </c>
      <c r="F158" s="240" t="s">
        <v>810</v>
      </c>
      <c r="G158" s="238"/>
      <c r="H158" s="241">
        <v>2.6440000000000001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207</v>
      </c>
      <c r="AU158" s="247" t="s">
        <v>88</v>
      </c>
      <c r="AV158" s="13" t="s">
        <v>88</v>
      </c>
      <c r="AW158" s="13" t="s">
        <v>35</v>
      </c>
      <c r="AX158" s="13" t="s">
        <v>86</v>
      </c>
      <c r="AY158" s="247" t="s">
        <v>134</v>
      </c>
    </row>
    <row r="159" s="2" customFormat="1" ht="24.15" customHeight="1">
      <c r="A159" s="38"/>
      <c r="B159" s="39"/>
      <c r="C159" s="218" t="s">
        <v>193</v>
      </c>
      <c r="D159" s="218" t="s">
        <v>137</v>
      </c>
      <c r="E159" s="219" t="s">
        <v>811</v>
      </c>
      <c r="F159" s="220" t="s">
        <v>812</v>
      </c>
      <c r="G159" s="221" t="s">
        <v>310</v>
      </c>
      <c r="H159" s="222">
        <v>0.078</v>
      </c>
      <c r="I159" s="223"/>
      <c r="J159" s="224">
        <f>ROUND(I159*H159,2)</f>
        <v>0</v>
      </c>
      <c r="K159" s="220" t="s">
        <v>141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1.06277</v>
      </c>
      <c r="R159" s="227">
        <f>Q159*H159</f>
        <v>0.082896059999999994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155</v>
      </c>
      <c r="AT159" s="229" t="s">
        <v>137</v>
      </c>
      <c r="AU159" s="229" t="s">
        <v>88</v>
      </c>
      <c r="AY159" s="17" t="s">
        <v>134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155</v>
      </c>
      <c r="BM159" s="229" t="s">
        <v>813</v>
      </c>
    </row>
    <row r="160" s="2" customFormat="1">
      <c r="A160" s="38"/>
      <c r="B160" s="39"/>
      <c r="C160" s="40"/>
      <c r="D160" s="231" t="s">
        <v>144</v>
      </c>
      <c r="E160" s="40"/>
      <c r="F160" s="232" t="s">
        <v>814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88</v>
      </c>
    </row>
    <row r="161" s="13" customFormat="1">
      <c r="A161" s="13"/>
      <c r="B161" s="237"/>
      <c r="C161" s="238"/>
      <c r="D161" s="231" t="s">
        <v>207</v>
      </c>
      <c r="E161" s="239" t="s">
        <v>1</v>
      </c>
      <c r="F161" s="240" t="s">
        <v>815</v>
      </c>
      <c r="G161" s="238"/>
      <c r="H161" s="241">
        <v>0.078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207</v>
      </c>
      <c r="AU161" s="247" t="s">
        <v>88</v>
      </c>
      <c r="AV161" s="13" t="s">
        <v>88</v>
      </c>
      <c r="AW161" s="13" t="s">
        <v>35</v>
      </c>
      <c r="AX161" s="13" t="s">
        <v>86</v>
      </c>
      <c r="AY161" s="247" t="s">
        <v>134</v>
      </c>
    </row>
    <row r="162" s="12" customFormat="1" ht="22.8" customHeight="1">
      <c r="A162" s="12"/>
      <c r="B162" s="202"/>
      <c r="C162" s="203"/>
      <c r="D162" s="204" t="s">
        <v>77</v>
      </c>
      <c r="E162" s="216" t="s">
        <v>133</v>
      </c>
      <c r="F162" s="216" t="s">
        <v>377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SUM(P163:P172)</f>
        <v>0</v>
      </c>
      <c r="Q162" s="210"/>
      <c r="R162" s="211">
        <f>SUM(R163:R172)</f>
        <v>3.9748800000000002</v>
      </c>
      <c r="S162" s="210"/>
      <c r="T162" s="212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86</v>
      </c>
      <c r="AT162" s="214" t="s">
        <v>77</v>
      </c>
      <c r="AU162" s="214" t="s">
        <v>86</v>
      </c>
      <c r="AY162" s="213" t="s">
        <v>134</v>
      </c>
      <c r="BK162" s="215">
        <f>SUM(BK163:BK172)</f>
        <v>0</v>
      </c>
    </row>
    <row r="163" s="2" customFormat="1" ht="24.15" customHeight="1">
      <c r="A163" s="38"/>
      <c r="B163" s="39"/>
      <c r="C163" s="218" t="s">
        <v>8</v>
      </c>
      <c r="D163" s="218" t="s">
        <v>137</v>
      </c>
      <c r="E163" s="219" t="s">
        <v>379</v>
      </c>
      <c r="F163" s="220" t="s">
        <v>380</v>
      </c>
      <c r="G163" s="221" t="s">
        <v>247</v>
      </c>
      <c r="H163" s="222">
        <v>7</v>
      </c>
      <c r="I163" s="223"/>
      <c r="J163" s="224">
        <f>ROUND(I163*H163,2)</f>
        <v>0</v>
      </c>
      <c r="K163" s="220" t="s">
        <v>141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0.34499999999999997</v>
      </c>
      <c r="R163" s="227">
        <f>Q163*H163</f>
        <v>2.415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155</v>
      </c>
      <c r="AT163" s="229" t="s">
        <v>137</v>
      </c>
      <c r="AU163" s="229" t="s">
        <v>88</v>
      </c>
      <c r="AY163" s="17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155</v>
      </c>
      <c r="BM163" s="229" t="s">
        <v>816</v>
      </c>
    </row>
    <row r="164" s="2" customFormat="1">
      <c r="A164" s="38"/>
      <c r="B164" s="39"/>
      <c r="C164" s="40"/>
      <c r="D164" s="231" t="s">
        <v>144</v>
      </c>
      <c r="E164" s="40"/>
      <c r="F164" s="232" t="s">
        <v>382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144</v>
      </c>
      <c r="AU164" s="17" t="s">
        <v>88</v>
      </c>
    </row>
    <row r="165" s="13" customFormat="1">
      <c r="A165" s="13"/>
      <c r="B165" s="237"/>
      <c r="C165" s="238"/>
      <c r="D165" s="231" t="s">
        <v>207</v>
      </c>
      <c r="E165" s="239" t="s">
        <v>1</v>
      </c>
      <c r="F165" s="240" t="s">
        <v>171</v>
      </c>
      <c r="G165" s="238"/>
      <c r="H165" s="241">
        <v>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207</v>
      </c>
      <c r="AU165" s="247" t="s">
        <v>88</v>
      </c>
      <c r="AV165" s="13" t="s">
        <v>88</v>
      </c>
      <c r="AW165" s="13" t="s">
        <v>35</v>
      </c>
      <c r="AX165" s="13" t="s">
        <v>86</v>
      </c>
      <c r="AY165" s="247" t="s">
        <v>134</v>
      </c>
    </row>
    <row r="166" s="2" customFormat="1" ht="24.15" customHeight="1">
      <c r="A166" s="38"/>
      <c r="B166" s="39"/>
      <c r="C166" s="218" t="s">
        <v>203</v>
      </c>
      <c r="D166" s="218" t="s">
        <v>137</v>
      </c>
      <c r="E166" s="219" t="s">
        <v>710</v>
      </c>
      <c r="F166" s="220" t="s">
        <v>711</v>
      </c>
      <c r="G166" s="221" t="s">
        <v>247</v>
      </c>
      <c r="H166" s="222">
        <v>7</v>
      </c>
      <c r="I166" s="223"/>
      <c r="J166" s="224">
        <f>ROUND(I166*H166,2)</f>
        <v>0</v>
      </c>
      <c r="K166" s="220" t="s">
        <v>141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0.089219999999999994</v>
      </c>
      <c r="R166" s="227">
        <f>Q166*H166</f>
        <v>0.62453999999999998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155</v>
      </c>
      <c r="AT166" s="229" t="s">
        <v>137</v>
      </c>
      <c r="AU166" s="229" t="s">
        <v>88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155</v>
      </c>
      <c r="BM166" s="229" t="s">
        <v>817</v>
      </c>
    </row>
    <row r="167" s="2" customFormat="1">
      <c r="A167" s="38"/>
      <c r="B167" s="39"/>
      <c r="C167" s="40"/>
      <c r="D167" s="231" t="s">
        <v>144</v>
      </c>
      <c r="E167" s="40"/>
      <c r="F167" s="232" t="s">
        <v>713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88</v>
      </c>
    </row>
    <row r="168" s="13" customFormat="1">
      <c r="A168" s="13"/>
      <c r="B168" s="237"/>
      <c r="C168" s="238"/>
      <c r="D168" s="231" t="s">
        <v>207</v>
      </c>
      <c r="E168" s="239" t="s">
        <v>221</v>
      </c>
      <c r="F168" s="240" t="s">
        <v>171</v>
      </c>
      <c r="G168" s="238"/>
      <c r="H168" s="241">
        <v>7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207</v>
      </c>
      <c r="AU168" s="247" t="s">
        <v>88</v>
      </c>
      <c r="AV168" s="13" t="s">
        <v>88</v>
      </c>
      <c r="AW168" s="13" t="s">
        <v>35</v>
      </c>
      <c r="AX168" s="13" t="s">
        <v>86</v>
      </c>
      <c r="AY168" s="247" t="s">
        <v>134</v>
      </c>
    </row>
    <row r="169" s="2" customFormat="1" ht="24.15" customHeight="1">
      <c r="A169" s="38"/>
      <c r="B169" s="39"/>
      <c r="C169" s="264" t="s">
        <v>210</v>
      </c>
      <c r="D169" s="264" t="s">
        <v>307</v>
      </c>
      <c r="E169" s="265" t="s">
        <v>714</v>
      </c>
      <c r="F169" s="266" t="s">
        <v>715</v>
      </c>
      <c r="G169" s="267" t="s">
        <v>247</v>
      </c>
      <c r="H169" s="268">
        <v>7.1399999999999997</v>
      </c>
      <c r="I169" s="269"/>
      <c r="J169" s="270">
        <f>ROUND(I169*H169,2)</f>
        <v>0</v>
      </c>
      <c r="K169" s="266" t="s">
        <v>141</v>
      </c>
      <c r="L169" s="271"/>
      <c r="M169" s="272" t="s">
        <v>1</v>
      </c>
      <c r="N169" s="273" t="s">
        <v>43</v>
      </c>
      <c r="O169" s="91"/>
      <c r="P169" s="227">
        <f>O169*H169</f>
        <v>0</v>
      </c>
      <c r="Q169" s="227">
        <v>0.13100000000000001</v>
      </c>
      <c r="R169" s="227">
        <f>Q169*H169</f>
        <v>0.93533999999999995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176</v>
      </c>
      <c r="AT169" s="229" t="s">
        <v>307</v>
      </c>
      <c r="AU169" s="229" t="s">
        <v>88</v>
      </c>
      <c r="AY169" s="17" t="s">
        <v>134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155</v>
      </c>
      <c r="BM169" s="229" t="s">
        <v>818</v>
      </c>
    </row>
    <row r="170" s="2" customFormat="1">
      <c r="A170" s="38"/>
      <c r="B170" s="39"/>
      <c r="C170" s="40"/>
      <c r="D170" s="231" t="s">
        <v>144</v>
      </c>
      <c r="E170" s="40"/>
      <c r="F170" s="232" t="s">
        <v>715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88</v>
      </c>
    </row>
    <row r="171" s="13" customFormat="1">
      <c r="A171" s="13"/>
      <c r="B171" s="237"/>
      <c r="C171" s="238"/>
      <c r="D171" s="231" t="s">
        <v>207</v>
      </c>
      <c r="E171" s="239" t="s">
        <v>1</v>
      </c>
      <c r="F171" s="240" t="s">
        <v>171</v>
      </c>
      <c r="G171" s="238"/>
      <c r="H171" s="241">
        <v>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207</v>
      </c>
      <c r="AU171" s="247" t="s">
        <v>88</v>
      </c>
      <c r="AV171" s="13" t="s">
        <v>88</v>
      </c>
      <c r="AW171" s="13" t="s">
        <v>35</v>
      </c>
      <c r="AX171" s="13" t="s">
        <v>86</v>
      </c>
      <c r="AY171" s="247" t="s">
        <v>134</v>
      </c>
    </row>
    <row r="172" s="13" customFormat="1">
      <c r="A172" s="13"/>
      <c r="B172" s="237"/>
      <c r="C172" s="238"/>
      <c r="D172" s="231" t="s">
        <v>207</v>
      </c>
      <c r="E172" s="238"/>
      <c r="F172" s="240" t="s">
        <v>819</v>
      </c>
      <c r="G172" s="238"/>
      <c r="H172" s="241">
        <v>7.1399999999999997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207</v>
      </c>
      <c r="AU172" s="247" t="s">
        <v>88</v>
      </c>
      <c r="AV172" s="13" t="s">
        <v>88</v>
      </c>
      <c r="AW172" s="13" t="s">
        <v>4</v>
      </c>
      <c r="AX172" s="13" t="s">
        <v>86</v>
      </c>
      <c r="AY172" s="247" t="s">
        <v>134</v>
      </c>
    </row>
    <row r="173" s="12" customFormat="1" ht="22.8" customHeight="1">
      <c r="A173" s="12"/>
      <c r="B173" s="202"/>
      <c r="C173" s="203"/>
      <c r="D173" s="204" t="s">
        <v>77</v>
      </c>
      <c r="E173" s="216" t="s">
        <v>181</v>
      </c>
      <c r="F173" s="216" t="s">
        <v>510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SUM(P174:P188)</f>
        <v>0</v>
      </c>
      <c r="Q173" s="210"/>
      <c r="R173" s="211">
        <f>SUM(R174:R188)</f>
        <v>4.9654534000000004</v>
      </c>
      <c r="S173" s="210"/>
      <c r="T173" s="212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86</v>
      </c>
      <c r="AT173" s="214" t="s">
        <v>77</v>
      </c>
      <c r="AU173" s="214" t="s">
        <v>86</v>
      </c>
      <c r="AY173" s="213" t="s">
        <v>134</v>
      </c>
      <c r="BK173" s="215">
        <f>SUM(BK174:BK188)</f>
        <v>0</v>
      </c>
    </row>
    <row r="174" s="2" customFormat="1" ht="33" customHeight="1">
      <c r="A174" s="38"/>
      <c r="B174" s="39"/>
      <c r="C174" s="218" t="s">
        <v>216</v>
      </c>
      <c r="D174" s="218" t="s">
        <v>137</v>
      </c>
      <c r="E174" s="219" t="s">
        <v>569</v>
      </c>
      <c r="F174" s="220" t="s">
        <v>570</v>
      </c>
      <c r="G174" s="221" t="s">
        <v>268</v>
      </c>
      <c r="H174" s="222">
        <v>22</v>
      </c>
      <c r="I174" s="223"/>
      <c r="J174" s="224">
        <f>ROUND(I174*H174,2)</f>
        <v>0</v>
      </c>
      <c r="K174" s="220" t="s">
        <v>141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0.15540000000000001</v>
      </c>
      <c r="R174" s="227">
        <f>Q174*H174</f>
        <v>3.4188000000000001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155</v>
      </c>
      <c r="AT174" s="229" t="s">
        <v>137</v>
      </c>
      <c r="AU174" s="229" t="s">
        <v>88</v>
      </c>
      <c r="AY174" s="17" t="s">
        <v>134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86</v>
      </c>
      <c r="BK174" s="230">
        <f>ROUND(I174*H174,2)</f>
        <v>0</v>
      </c>
      <c r="BL174" s="17" t="s">
        <v>155</v>
      </c>
      <c r="BM174" s="229" t="s">
        <v>820</v>
      </c>
    </row>
    <row r="175" s="2" customFormat="1">
      <c r="A175" s="38"/>
      <c r="B175" s="39"/>
      <c r="C175" s="40"/>
      <c r="D175" s="231" t="s">
        <v>144</v>
      </c>
      <c r="E175" s="40"/>
      <c r="F175" s="232" t="s">
        <v>572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144</v>
      </c>
      <c r="AU175" s="17" t="s">
        <v>88</v>
      </c>
    </row>
    <row r="176" s="13" customFormat="1">
      <c r="A176" s="13"/>
      <c r="B176" s="237"/>
      <c r="C176" s="238"/>
      <c r="D176" s="231" t="s">
        <v>207</v>
      </c>
      <c r="E176" s="239" t="s">
        <v>1</v>
      </c>
      <c r="F176" s="240" t="s">
        <v>176</v>
      </c>
      <c r="G176" s="238"/>
      <c r="H176" s="241">
        <v>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207</v>
      </c>
      <c r="AU176" s="247" t="s">
        <v>88</v>
      </c>
      <c r="AV176" s="13" t="s">
        <v>88</v>
      </c>
      <c r="AW176" s="13" t="s">
        <v>35</v>
      </c>
      <c r="AX176" s="13" t="s">
        <v>78</v>
      </c>
      <c r="AY176" s="247" t="s">
        <v>134</v>
      </c>
    </row>
    <row r="177" s="13" customFormat="1">
      <c r="A177" s="13"/>
      <c r="B177" s="237"/>
      <c r="C177" s="238"/>
      <c r="D177" s="231" t="s">
        <v>207</v>
      </c>
      <c r="E177" s="239" t="s">
        <v>1</v>
      </c>
      <c r="F177" s="240" t="s">
        <v>8</v>
      </c>
      <c r="G177" s="238"/>
      <c r="H177" s="241">
        <v>12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207</v>
      </c>
      <c r="AU177" s="247" t="s">
        <v>88</v>
      </c>
      <c r="AV177" s="13" t="s">
        <v>88</v>
      </c>
      <c r="AW177" s="13" t="s">
        <v>35</v>
      </c>
      <c r="AX177" s="13" t="s">
        <v>78</v>
      </c>
      <c r="AY177" s="247" t="s">
        <v>134</v>
      </c>
    </row>
    <row r="178" s="13" customFormat="1">
      <c r="A178" s="13"/>
      <c r="B178" s="237"/>
      <c r="C178" s="238"/>
      <c r="D178" s="231" t="s">
        <v>207</v>
      </c>
      <c r="E178" s="239" t="s">
        <v>1</v>
      </c>
      <c r="F178" s="240" t="s">
        <v>88</v>
      </c>
      <c r="G178" s="238"/>
      <c r="H178" s="241">
        <v>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207</v>
      </c>
      <c r="AU178" s="247" t="s">
        <v>88</v>
      </c>
      <c r="AV178" s="13" t="s">
        <v>88</v>
      </c>
      <c r="AW178" s="13" t="s">
        <v>35</v>
      </c>
      <c r="AX178" s="13" t="s">
        <v>78</v>
      </c>
      <c r="AY178" s="247" t="s">
        <v>134</v>
      </c>
    </row>
    <row r="179" s="14" customFormat="1">
      <c r="A179" s="14"/>
      <c r="B179" s="248"/>
      <c r="C179" s="249"/>
      <c r="D179" s="231" t="s">
        <v>207</v>
      </c>
      <c r="E179" s="250" t="s">
        <v>1</v>
      </c>
      <c r="F179" s="251" t="s">
        <v>209</v>
      </c>
      <c r="G179" s="249"/>
      <c r="H179" s="252">
        <v>22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207</v>
      </c>
      <c r="AU179" s="258" t="s">
        <v>88</v>
      </c>
      <c r="AV179" s="14" t="s">
        <v>155</v>
      </c>
      <c r="AW179" s="14" t="s">
        <v>35</v>
      </c>
      <c r="AX179" s="14" t="s">
        <v>86</v>
      </c>
      <c r="AY179" s="258" t="s">
        <v>134</v>
      </c>
    </row>
    <row r="180" s="2" customFormat="1" ht="16.5" customHeight="1">
      <c r="A180" s="38"/>
      <c r="B180" s="39"/>
      <c r="C180" s="264" t="s">
        <v>323</v>
      </c>
      <c r="D180" s="264" t="s">
        <v>307</v>
      </c>
      <c r="E180" s="265" t="s">
        <v>576</v>
      </c>
      <c r="F180" s="266" t="s">
        <v>577</v>
      </c>
      <c r="G180" s="267" t="s">
        <v>268</v>
      </c>
      <c r="H180" s="268">
        <v>8.0800000000000001</v>
      </c>
      <c r="I180" s="269"/>
      <c r="J180" s="270">
        <f>ROUND(I180*H180,2)</f>
        <v>0</v>
      </c>
      <c r="K180" s="266" t="s">
        <v>141</v>
      </c>
      <c r="L180" s="271"/>
      <c r="M180" s="272" t="s">
        <v>1</v>
      </c>
      <c r="N180" s="273" t="s">
        <v>43</v>
      </c>
      <c r="O180" s="91"/>
      <c r="P180" s="227">
        <f>O180*H180</f>
        <v>0</v>
      </c>
      <c r="Q180" s="227">
        <v>0.055</v>
      </c>
      <c r="R180" s="227">
        <f>Q180*H180</f>
        <v>0.44440000000000002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176</v>
      </c>
      <c r="AT180" s="229" t="s">
        <v>307</v>
      </c>
      <c r="AU180" s="229" t="s">
        <v>88</v>
      </c>
      <c r="AY180" s="17" t="s">
        <v>134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155</v>
      </c>
      <c r="BM180" s="229" t="s">
        <v>821</v>
      </c>
    </row>
    <row r="181" s="2" customFormat="1">
      <c r="A181" s="38"/>
      <c r="B181" s="39"/>
      <c r="C181" s="40"/>
      <c r="D181" s="231" t="s">
        <v>144</v>
      </c>
      <c r="E181" s="40"/>
      <c r="F181" s="232" t="s">
        <v>577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88</v>
      </c>
    </row>
    <row r="182" s="13" customFormat="1">
      <c r="A182" s="13"/>
      <c r="B182" s="237"/>
      <c r="C182" s="238"/>
      <c r="D182" s="231" t="s">
        <v>207</v>
      </c>
      <c r="E182" s="238"/>
      <c r="F182" s="240" t="s">
        <v>822</v>
      </c>
      <c r="G182" s="238"/>
      <c r="H182" s="241">
        <v>8.0800000000000001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207</v>
      </c>
      <c r="AU182" s="247" t="s">
        <v>88</v>
      </c>
      <c r="AV182" s="13" t="s">
        <v>88</v>
      </c>
      <c r="AW182" s="13" t="s">
        <v>4</v>
      </c>
      <c r="AX182" s="13" t="s">
        <v>86</v>
      </c>
      <c r="AY182" s="247" t="s">
        <v>134</v>
      </c>
    </row>
    <row r="183" s="2" customFormat="1" ht="24.15" customHeight="1">
      <c r="A183" s="38"/>
      <c r="B183" s="39"/>
      <c r="C183" s="264" t="s">
        <v>330</v>
      </c>
      <c r="D183" s="264" t="s">
        <v>307</v>
      </c>
      <c r="E183" s="265" t="s">
        <v>582</v>
      </c>
      <c r="F183" s="266" t="s">
        <v>583</v>
      </c>
      <c r="G183" s="267" t="s">
        <v>268</v>
      </c>
      <c r="H183" s="268">
        <v>2.02</v>
      </c>
      <c r="I183" s="269"/>
      <c r="J183" s="270">
        <f>ROUND(I183*H183,2)</f>
        <v>0</v>
      </c>
      <c r="K183" s="266" t="s">
        <v>141</v>
      </c>
      <c r="L183" s="271"/>
      <c r="M183" s="272" t="s">
        <v>1</v>
      </c>
      <c r="N183" s="273" t="s">
        <v>43</v>
      </c>
      <c r="O183" s="91"/>
      <c r="P183" s="227">
        <f>O183*H183</f>
        <v>0</v>
      </c>
      <c r="Q183" s="227">
        <v>0.065670000000000006</v>
      </c>
      <c r="R183" s="227">
        <f>Q183*H183</f>
        <v>0.13265340000000001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176</v>
      </c>
      <c r="AT183" s="229" t="s">
        <v>307</v>
      </c>
      <c r="AU183" s="229" t="s">
        <v>88</v>
      </c>
      <c r="AY183" s="17" t="s">
        <v>134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155</v>
      </c>
      <c r="BM183" s="229" t="s">
        <v>823</v>
      </c>
    </row>
    <row r="184" s="2" customFormat="1">
      <c r="A184" s="38"/>
      <c r="B184" s="39"/>
      <c r="C184" s="40"/>
      <c r="D184" s="231" t="s">
        <v>144</v>
      </c>
      <c r="E184" s="40"/>
      <c r="F184" s="232" t="s">
        <v>583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144</v>
      </c>
      <c r="AU184" s="17" t="s">
        <v>88</v>
      </c>
    </row>
    <row r="185" s="13" customFormat="1">
      <c r="A185" s="13"/>
      <c r="B185" s="237"/>
      <c r="C185" s="238"/>
      <c r="D185" s="231" t="s">
        <v>207</v>
      </c>
      <c r="E185" s="238"/>
      <c r="F185" s="240" t="s">
        <v>824</v>
      </c>
      <c r="G185" s="238"/>
      <c r="H185" s="241">
        <v>2.02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207</v>
      </c>
      <c r="AU185" s="247" t="s">
        <v>88</v>
      </c>
      <c r="AV185" s="13" t="s">
        <v>88</v>
      </c>
      <c r="AW185" s="13" t="s">
        <v>4</v>
      </c>
      <c r="AX185" s="13" t="s">
        <v>86</v>
      </c>
      <c r="AY185" s="247" t="s">
        <v>134</v>
      </c>
    </row>
    <row r="186" s="2" customFormat="1" ht="16.5" customHeight="1">
      <c r="A186" s="38"/>
      <c r="B186" s="39"/>
      <c r="C186" s="264" t="s">
        <v>336</v>
      </c>
      <c r="D186" s="264" t="s">
        <v>307</v>
      </c>
      <c r="E186" s="265" t="s">
        <v>587</v>
      </c>
      <c r="F186" s="266" t="s">
        <v>588</v>
      </c>
      <c r="G186" s="267" t="s">
        <v>268</v>
      </c>
      <c r="H186" s="268">
        <v>12.119999999999999</v>
      </c>
      <c r="I186" s="269"/>
      <c r="J186" s="270">
        <f>ROUND(I186*H186,2)</f>
        <v>0</v>
      </c>
      <c r="K186" s="266" t="s">
        <v>141</v>
      </c>
      <c r="L186" s="271"/>
      <c r="M186" s="272" t="s">
        <v>1</v>
      </c>
      <c r="N186" s="273" t="s">
        <v>43</v>
      </c>
      <c r="O186" s="91"/>
      <c r="P186" s="227">
        <f>O186*H186</f>
        <v>0</v>
      </c>
      <c r="Q186" s="227">
        <v>0.080000000000000002</v>
      </c>
      <c r="R186" s="227">
        <f>Q186*H186</f>
        <v>0.96959999999999991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176</v>
      </c>
      <c r="AT186" s="229" t="s">
        <v>307</v>
      </c>
      <c r="AU186" s="229" t="s">
        <v>88</v>
      </c>
      <c r="AY186" s="17" t="s">
        <v>134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155</v>
      </c>
      <c r="BM186" s="229" t="s">
        <v>825</v>
      </c>
    </row>
    <row r="187" s="2" customFormat="1">
      <c r="A187" s="38"/>
      <c r="B187" s="39"/>
      <c r="C187" s="40"/>
      <c r="D187" s="231" t="s">
        <v>144</v>
      </c>
      <c r="E187" s="40"/>
      <c r="F187" s="232" t="s">
        <v>588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88</v>
      </c>
    </row>
    <row r="188" s="13" customFormat="1">
      <c r="A188" s="13"/>
      <c r="B188" s="237"/>
      <c r="C188" s="238"/>
      <c r="D188" s="231" t="s">
        <v>207</v>
      </c>
      <c r="E188" s="238"/>
      <c r="F188" s="240" t="s">
        <v>826</v>
      </c>
      <c r="G188" s="238"/>
      <c r="H188" s="241">
        <v>12.119999999999999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207</v>
      </c>
      <c r="AU188" s="247" t="s">
        <v>88</v>
      </c>
      <c r="AV188" s="13" t="s">
        <v>88</v>
      </c>
      <c r="AW188" s="13" t="s">
        <v>4</v>
      </c>
      <c r="AX188" s="13" t="s">
        <v>86</v>
      </c>
      <c r="AY188" s="247" t="s">
        <v>134</v>
      </c>
    </row>
    <row r="189" s="12" customFormat="1" ht="22.8" customHeight="1">
      <c r="A189" s="12"/>
      <c r="B189" s="202"/>
      <c r="C189" s="203"/>
      <c r="D189" s="204" t="s">
        <v>77</v>
      </c>
      <c r="E189" s="216" t="s">
        <v>623</v>
      </c>
      <c r="F189" s="216" t="s">
        <v>624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SUM(P190:P191)</f>
        <v>0</v>
      </c>
      <c r="Q189" s="210"/>
      <c r="R189" s="211">
        <f>SUM(R190:R191)</f>
        <v>0</v>
      </c>
      <c r="S189" s="210"/>
      <c r="T189" s="212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86</v>
      </c>
      <c r="AT189" s="214" t="s">
        <v>77</v>
      </c>
      <c r="AU189" s="214" t="s">
        <v>86</v>
      </c>
      <c r="AY189" s="213" t="s">
        <v>134</v>
      </c>
      <c r="BK189" s="215">
        <f>SUM(BK190:BK191)</f>
        <v>0</v>
      </c>
    </row>
    <row r="190" s="2" customFormat="1" ht="24.15" customHeight="1">
      <c r="A190" s="38"/>
      <c r="B190" s="39"/>
      <c r="C190" s="218" t="s">
        <v>342</v>
      </c>
      <c r="D190" s="218" t="s">
        <v>137</v>
      </c>
      <c r="E190" s="219" t="s">
        <v>745</v>
      </c>
      <c r="F190" s="220" t="s">
        <v>746</v>
      </c>
      <c r="G190" s="221" t="s">
        <v>310</v>
      </c>
      <c r="H190" s="222">
        <v>79.459000000000003</v>
      </c>
      <c r="I190" s="223"/>
      <c r="J190" s="224">
        <f>ROUND(I190*H190,2)</f>
        <v>0</v>
      </c>
      <c r="K190" s="220" t="s">
        <v>141</v>
      </c>
      <c r="L190" s="44"/>
      <c r="M190" s="225" t="s">
        <v>1</v>
      </c>
      <c r="N190" s="226" t="s">
        <v>43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155</v>
      </c>
      <c r="AT190" s="229" t="s">
        <v>137</v>
      </c>
      <c r="AU190" s="229" t="s">
        <v>88</v>
      </c>
      <c r="AY190" s="17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86</v>
      </c>
      <c r="BK190" s="230">
        <f>ROUND(I190*H190,2)</f>
        <v>0</v>
      </c>
      <c r="BL190" s="17" t="s">
        <v>155</v>
      </c>
      <c r="BM190" s="229" t="s">
        <v>827</v>
      </c>
    </row>
    <row r="191" s="2" customFormat="1">
      <c r="A191" s="38"/>
      <c r="B191" s="39"/>
      <c r="C191" s="40"/>
      <c r="D191" s="231" t="s">
        <v>144</v>
      </c>
      <c r="E191" s="40"/>
      <c r="F191" s="232" t="s">
        <v>748</v>
      </c>
      <c r="G191" s="40"/>
      <c r="H191" s="40"/>
      <c r="I191" s="233"/>
      <c r="J191" s="40"/>
      <c r="K191" s="40"/>
      <c r="L191" s="44"/>
      <c r="M191" s="259"/>
      <c r="N191" s="260"/>
      <c r="O191" s="261"/>
      <c r="P191" s="261"/>
      <c r="Q191" s="261"/>
      <c r="R191" s="261"/>
      <c r="S191" s="261"/>
      <c r="T191" s="26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144</v>
      </c>
      <c r="AU191" s="17" t="s">
        <v>88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YOBrbP1F2GoJm8LvzL1fYOOYPKSyuroC9abfcOtVnP6UmFCVy7l5g0RA6EHx4M/RBDuT063pDh/fxCvHeWLWPg==" hashValue="9Wa90gt+p+bYbcYZdQTR1SYPP9FaUA2xrshjK78XP7OSHIqpmtBg2DDCETViLOGmkmKPf9h2sXHTINz0mmM0NA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PARKOVIŠTĚ U ZŠ HUSOVA, NÁMĚŠŤ NAD OSLAVOU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829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830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ROUND((SUM(BE125:BE334)),  2)</f>
        <v>0</v>
      </c>
      <c r="G33" s="38"/>
      <c r="H33" s="38"/>
      <c r="I33" s="155">
        <v>0.20999999999999999</v>
      </c>
      <c r="J33" s="154">
        <f>ROUND(((SUM(BE125:BE334))*I33),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ROUND((SUM(BF125:BF334)),  2)</f>
        <v>0</v>
      </c>
      <c r="G34" s="38"/>
      <c r="H34" s="38"/>
      <c r="I34" s="155">
        <v>0.12</v>
      </c>
      <c r="J34" s="154">
        <f>ROUND(((SUM(BF125:BF334))*I34),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ROUND((SUM(BG125:BG334)),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ROUND((SUM(BH125:BH334)),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ROUND((SUM(BI125:BI334)),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PARKOVIŠTĚ U ZŠ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801 - VEGETAČNÍ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Náměšť nad Oslavou</v>
      </c>
      <c r="G89" s="40"/>
      <c r="H89" s="40"/>
      <c r="I89" s="32" t="s">
        <v>22</v>
      </c>
      <c r="J89" s="79" t="str">
        <f>IF(J12="","",J12)</f>
        <v>24. 6. 2024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Náměšť nad Oslavou</v>
      </c>
      <c r="G91" s="40"/>
      <c r="H91" s="40"/>
      <c r="I91" s="32" t="s">
        <v>31</v>
      </c>
      <c r="J91" s="36" t="str">
        <f>E21</f>
        <v>Ing. Jaroslav Krejčí, Znojmo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Ing. Jaroslav Krejčí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228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229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831</v>
      </c>
      <c r="E99" s="188"/>
      <c r="F99" s="188"/>
      <c r="G99" s="188"/>
      <c r="H99" s="188"/>
      <c r="I99" s="188"/>
      <c r="J99" s="189">
        <f>J149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832</v>
      </c>
      <c r="E100" s="188"/>
      <c r="F100" s="188"/>
      <c r="G100" s="188"/>
      <c r="H100" s="188"/>
      <c r="I100" s="188"/>
      <c r="J100" s="189">
        <f>J190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833</v>
      </c>
      <c r="E101" s="188"/>
      <c r="F101" s="188"/>
      <c r="G101" s="188"/>
      <c r="H101" s="188"/>
      <c r="I101" s="188"/>
      <c r="J101" s="189">
        <f>J246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834</v>
      </c>
      <c r="E102" s="188"/>
      <c r="F102" s="188"/>
      <c r="G102" s="188"/>
      <c r="H102" s="188"/>
      <c r="I102" s="188"/>
      <c r="J102" s="189">
        <f>J259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835</v>
      </c>
      <c r="E103" s="188"/>
      <c r="F103" s="188"/>
      <c r="G103" s="188"/>
      <c r="H103" s="188"/>
      <c r="I103" s="188"/>
      <c r="J103" s="189">
        <f>J292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836</v>
      </c>
      <c r="E104" s="188"/>
      <c r="F104" s="188"/>
      <c r="G104" s="188"/>
      <c r="H104" s="188"/>
      <c r="I104" s="188"/>
      <c r="J104" s="189">
        <f>J307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837</v>
      </c>
      <c r="E105" s="188"/>
      <c r="F105" s="188"/>
      <c r="G105" s="188"/>
      <c r="H105" s="188"/>
      <c r="I105" s="188"/>
      <c r="J105" s="189">
        <f>J332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PARKOVIŠTĚ U ZŠ HUSOVA, NÁMĚŠŤ NAD OSLAVOU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801 - VEGETAČNÍ ÚPRAVY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Náměšť nad Oslavou</v>
      </c>
      <c r="G119" s="40"/>
      <c r="H119" s="40"/>
      <c r="I119" s="32" t="s">
        <v>22</v>
      </c>
      <c r="J119" s="79" t="str">
        <f>IF(J12="","",J12)</f>
        <v>24. 6. 2024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Náměšť nad Oslavou</v>
      </c>
      <c r="G121" s="40"/>
      <c r="H121" s="40"/>
      <c r="I121" s="32" t="s">
        <v>31</v>
      </c>
      <c r="J121" s="36" t="str">
        <f>E21</f>
        <v>Ing. Jaroslav Krejčí, Znojmo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36</v>
      </c>
      <c r="J122" s="36" t="str">
        <f>E24</f>
        <v>Ing. Jaroslav Krejčí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119</v>
      </c>
      <c r="D124" s="194" t="s">
        <v>63</v>
      </c>
      <c r="E124" s="194" t="s">
        <v>59</v>
      </c>
      <c r="F124" s="194" t="s">
        <v>60</v>
      </c>
      <c r="G124" s="194" t="s">
        <v>120</v>
      </c>
      <c r="H124" s="194" t="s">
        <v>121</v>
      </c>
      <c r="I124" s="194" t="s">
        <v>122</v>
      </c>
      <c r="J124" s="194" t="s">
        <v>109</v>
      </c>
      <c r="K124" s="195" t="s">
        <v>123</v>
      </c>
      <c r="L124" s="196"/>
      <c r="M124" s="100" t="s">
        <v>1</v>
      </c>
      <c r="N124" s="101" t="s">
        <v>42</v>
      </c>
      <c r="O124" s="101" t="s">
        <v>124</v>
      </c>
      <c r="P124" s="101" t="s">
        <v>125</v>
      </c>
      <c r="Q124" s="101" t="s">
        <v>126</v>
      </c>
      <c r="R124" s="101" t="s">
        <v>127</v>
      </c>
      <c r="S124" s="101" t="s">
        <v>128</v>
      </c>
      <c r="T124" s="102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0</v>
      </c>
      <c r="S125" s="104"/>
      <c r="T125" s="200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111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237</v>
      </c>
      <c r="F126" s="205" t="s">
        <v>238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P127+P149+P190+P246+P259+P292+P307+P332</f>
        <v>0</v>
      </c>
      <c r="Q126" s="210"/>
      <c r="R126" s="211">
        <f>R127+R149+R190+R246+R259+R292+R307+R332</f>
        <v>0</v>
      </c>
      <c r="S126" s="210"/>
      <c r="T126" s="212">
        <f>T127+T149+T190+T246+T259+T292+T307+T332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77</v>
      </c>
      <c r="AU126" s="214" t="s">
        <v>78</v>
      </c>
      <c r="AY126" s="213" t="s">
        <v>134</v>
      </c>
      <c r="BK126" s="215">
        <f>BK127+BK149+BK190+BK246+BK259+BK292+BK307+BK332</f>
        <v>0</v>
      </c>
    </row>
    <row r="127" s="12" customFormat="1" ht="22.8" customHeight="1">
      <c r="A127" s="12"/>
      <c r="B127" s="202"/>
      <c r="C127" s="203"/>
      <c r="D127" s="204" t="s">
        <v>77</v>
      </c>
      <c r="E127" s="216" t="s">
        <v>86</v>
      </c>
      <c r="F127" s="216" t="s">
        <v>239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SUM(P128:P148)</f>
        <v>0</v>
      </c>
      <c r="Q127" s="210"/>
      <c r="R127" s="211">
        <f>SUM(R128:R148)</f>
        <v>0</v>
      </c>
      <c r="S127" s="210"/>
      <c r="T127" s="212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86</v>
      </c>
      <c r="AT127" s="214" t="s">
        <v>77</v>
      </c>
      <c r="AU127" s="214" t="s">
        <v>86</v>
      </c>
      <c r="AY127" s="213" t="s">
        <v>134</v>
      </c>
      <c r="BK127" s="215">
        <f>SUM(BK128:BK148)</f>
        <v>0</v>
      </c>
    </row>
    <row r="128" s="2" customFormat="1" ht="33" customHeight="1">
      <c r="A128" s="38"/>
      <c r="B128" s="39"/>
      <c r="C128" s="218" t="s">
        <v>86</v>
      </c>
      <c r="D128" s="218" t="s">
        <v>137</v>
      </c>
      <c r="E128" s="219" t="s">
        <v>838</v>
      </c>
      <c r="F128" s="220" t="s">
        <v>839</v>
      </c>
      <c r="G128" s="221" t="s">
        <v>280</v>
      </c>
      <c r="H128" s="222">
        <v>49.020000000000003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155</v>
      </c>
      <c r="AT128" s="229" t="s">
        <v>137</v>
      </c>
      <c r="AU128" s="229" t="s">
        <v>88</v>
      </c>
      <c r="AY128" s="17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155</v>
      </c>
      <c r="BM128" s="229" t="s">
        <v>88</v>
      </c>
    </row>
    <row r="129" s="2" customFormat="1">
      <c r="A129" s="38"/>
      <c r="B129" s="39"/>
      <c r="C129" s="40"/>
      <c r="D129" s="231" t="s">
        <v>144</v>
      </c>
      <c r="E129" s="40"/>
      <c r="F129" s="232" t="s">
        <v>839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144</v>
      </c>
      <c r="AU129" s="17" t="s">
        <v>88</v>
      </c>
    </row>
    <row r="130" s="15" customFormat="1">
      <c r="A130" s="15"/>
      <c r="B130" s="277"/>
      <c r="C130" s="278"/>
      <c r="D130" s="231" t="s">
        <v>207</v>
      </c>
      <c r="E130" s="279" t="s">
        <v>1</v>
      </c>
      <c r="F130" s="280" t="s">
        <v>840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6" t="s">
        <v>207</v>
      </c>
      <c r="AU130" s="286" t="s">
        <v>88</v>
      </c>
      <c r="AV130" s="15" t="s">
        <v>86</v>
      </c>
      <c r="AW130" s="15" t="s">
        <v>35</v>
      </c>
      <c r="AX130" s="15" t="s">
        <v>78</v>
      </c>
      <c r="AY130" s="286" t="s">
        <v>134</v>
      </c>
    </row>
    <row r="131" s="15" customFormat="1">
      <c r="A131" s="15"/>
      <c r="B131" s="277"/>
      <c r="C131" s="278"/>
      <c r="D131" s="231" t="s">
        <v>207</v>
      </c>
      <c r="E131" s="279" t="s">
        <v>1</v>
      </c>
      <c r="F131" s="280" t="s">
        <v>841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6" t="s">
        <v>207</v>
      </c>
      <c r="AU131" s="286" t="s">
        <v>88</v>
      </c>
      <c r="AV131" s="15" t="s">
        <v>86</v>
      </c>
      <c r="AW131" s="15" t="s">
        <v>35</v>
      </c>
      <c r="AX131" s="15" t="s">
        <v>78</v>
      </c>
      <c r="AY131" s="286" t="s">
        <v>134</v>
      </c>
    </row>
    <row r="132" s="15" customFormat="1">
      <c r="A132" s="15"/>
      <c r="B132" s="277"/>
      <c r="C132" s="278"/>
      <c r="D132" s="231" t="s">
        <v>207</v>
      </c>
      <c r="E132" s="279" t="s">
        <v>1</v>
      </c>
      <c r="F132" s="280" t="s">
        <v>842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6" t="s">
        <v>207</v>
      </c>
      <c r="AU132" s="286" t="s">
        <v>88</v>
      </c>
      <c r="AV132" s="15" t="s">
        <v>86</v>
      </c>
      <c r="AW132" s="15" t="s">
        <v>35</v>
      </c>
      <c r="AX132" s="15" t="s">
        <v>78</v>
      </c>
      <c r="AY132" s="286" t="s">
        <v>134</v>
      </c>
    </row>
    <row r="133" s="13" customFormat="1">
      <c r="A133" s="13"/>
      <c r="B133" s="237"/>
      <c r="C133" s="238"/>
      <c r="D133" s="231" t="s">
        <v>207</v>
      </c>
      <c r="E133" s="239" t="s">
        <v>1</v>
      </c>
      <c r="F133" s="240" t="s">
        <v>843</v>
      </c>
      <c r="G133" s="238"/>
      <c r="H133" s="241">
        <v>49.020000000000003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207</v>
      </c>
      <c r="AU133" s="247" t="s">
        <v>88</v>
      </c>
      <c r="AV133" s="13" t="s">
        <v>88</v>
      </c>
      <c r="AW133" s="13" t="s">
        <v>35</v>
      </c>
      <c r="AX133" s="13" t="s">
        <v>78</v>
      </c>
      <c r="AY133" s="247" t="s">
        <v>134</v>
      </c>
    </row>
    <row r="134" s="14" customFormat="1">
      <c r="A134" s="14"/>
      <c r="B134" s="248"/>
      <c r="C134" s="249"/>
      <c r="D134" s="231" t="s">
        <v>207</v>
      </c>
      <c r="E134" s="250" t="s">
        <v>1</v>
      </c>
      <c r="F134" s="251" t="s">
        <v>209</v>
      </c>
      <c r="G134" s="249"/>
      <c r="H134" s="252">
        <v>49.020000000000003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207</v>
      </c>
      <c r="AU134" s="258" t="s">
        <v>88</v>
      </c>
      <c r="AV134" s="14" t="s">
        <v>155</v>
      </c>
      <c r="AW134" s="14" t="s">
        <v>35</v>
      </c>
      <c r="AX134" s="14" t="s">
        <v>86</v>
      </c>
      <c r="AY134" s="258" t="s">
        <v>134</v>
      </c>
    </row>
    <row r="135" s="2" customFormat="1" ht="37.8" customHeight="1">
      <c r="A135" s="38"/>
      <c r="B135" s="39"/>
      <c r="C135" s="218" t="s">
        <v>88</v>
      </c>
      <c r="D135" s="218" t="s">
        <v>137</v>
      </c>
      <c r="E135" s="219" t="s">
        <v>844</v>
      </c>
      <c r="F135" s="220" t="s">
        <v>845</v>
      </c>
      <c r="G135" s="221" t="s">
        <v>280</v>
      </c>
      <c r="H135" s="222">
        <v>49.020000000000003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155</v>
      </c>
      <c r="AT135" s="229" t="s">
        <v>137</v>
      </c>
      <c r="AU135" s="229" t="s">
        <v>88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155</v>
      </c>
      <c r="BM135" s="229" t="s">
        <v>155</v>
      </c>
    </row>
    <row r="136" s="2" customFormat="1">
      <c r="A136" s="38"/>
      <c r="B136" s="39"/>
      <c r="C136" s="40"/>
      <c r="D136" s="231" t="s">
        <v>144</v>
      </c>
      <c r="E136" s="40"/>
      <c r="F136" s="232" t="s">
        <v>845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88</v>
      </c>
    </row>
    <row r="137" s="15" customFormat="1">
      <c r="A137" s="15"/>
      <c r="B137" s="277"/>
      <c r="C137" s="278"/>
      <c r="D137" s="231" t="s">
        <v>207</v>
      </c>
      <c r="E137" s="279" t="s">
        <v>1</v>
      </c>
      <c r="F137" s="280" t="s">
        <v>846</v>
      </c>
      <c r="G137" s="278"/>
      <c r="H137" s="279" t="s">
        <v>1</v>
      </c>
      <c r="I137" s="281"/>
      <c r="J137" s="278"/>
      <c r="K137" s="278"/>
      <c r="L137" s="282"/>
      <c r="M137" s="283"/>
      <c r="N137" s="284"/>
      <c r="O137" s="284"/>
      <c r="P137" s="284"/>
      <c r="Q137" s="284"/>
      <c r="R137" s="284"/>
      <c r="S137" s="284"/>
      <c r="T137" s="28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6" t="s">
        <v>207</v>
      </c>
      <c r="AU137" s="286" t="s">
        <v>88</v>
      </c>
      <c r="AV137" s="15" t="s">
        <v>86</v>
      </c>
      <c r="AW137" s="15" t="s">
        <v>35</v>
      </c>
      <c r="AX137" s="15" t="s">
        <v>78</v>
      </c>
      <c r="AY137" s="286" t="s">
        <v>134</v>
      </c>
    </row>
    <row r="138" s="13" customFormat="1">
      <c r="A138" s="13"/>
      <c r="B138" s="237"/>
      <c r="C138" s="238"/>
      <c r="D138" s="231" t="s">
        <v>207</v>
      </c>
      <c r="E138" s="239" t="s">
        <v>1</v>
      </c>
      <c r="F138" s="240" t="s">
        <v>843</v>
      </c>
      <c r="G138" s="238"/>
      <c r="H138" s="241">
        <v>49.020000000000003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207</v>
      </c>
      <c r="AU138" s="247" t="s">
        <v>88</v>
      </c>
      <c r="AV138" s="13" t="s">
        <v>88</v>
      </c>
      <c r="AW138" s="13" t="s">
        <v>35</v>
      </c>
      <c r="AX138" s="13" t="s">
        <v>78</v>
      </c>
      <c r="AY138" s="247" t="s">
        <v>134</v>
      </c>
    </row>
    <row r="139" s="14" customFormat="1">
      <c r="A139" s="14"/>
      <c r="B139" s="248"/>
      <c r="C139" s="249"/>
      <c r="D139" s="231" t="s">
        <v>207</v>
      </c>
      <c r="E139" s="250" t="s">
        <v>1</v>
      </c>
      <c r="F139" s="251" t="s">
        <v>209</v>
      </c>
      <c r="G139" s="249"/>
      <c r="H139" s="252">
        <v>49.020000000000003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207</v>
      </c>
      <c r="AU139" s="258" t="s">
        <v>88</v>
      </c>
      <c r="AV139" s="14" t="s">
        <v>155</v>
      </c>
      <c r="AW139" s="14" t="s">
        <v>35</v>
      </c>
      <c r="AX139" s="14" t="s">
        <v>86</v>
      </c>
      <c r="AY139" s="258" t="s">
        <v>134</v>
      </c>
    </row>
    <row r="140" s="2" customFormat="1" ht="24.15" customHeight="1">
      <c r="A140" s="38"/>
      <c r="B140" s="39"/>
      <c r="C140" s="218" t="s">
        <v>150</v>
      </c>
      <c r="D140" s="218" t="s">
        <v>137</v>
      </c>
      <c r="E140" s="219" t="s">
        <v>847</v>
      </c>
      <c r="F140" s="220" t="s">
        <v>848</v>
      </c>
      <c r="G140" s="221" t="s">
        <v>310</v>
      </c>
      <c r="H140" s="222">
        <v>88.236000000000004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155</v>
      </c>
      <c r="AT140" s="229" t="s">
        <v>137</v>
      </c>
      <c r="AU140" s="229" t="s">
        <v>88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155</v>
      </c>
      <c r="BM140" s="229" t="s">
        <v>164</v>
      </c>
    </row>
    <row r="141" s="2" customFormat="1">
      <c r="A141" s="38"/>
      <c r="B141" s="39"/>
      <c r="C141" s="40"/>
      <c r="D141" s="231" t="s">
        <v>144</v>
      </c>
      <c r="E141" s="40"/>
      <c r="F141" s="232" t="s">
        <v>848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144</v>
      </c>
      <c r="AU141" s="17" t="s">
        <v>88</v>
      </c>
    </row>
    <row r="142" s="15" customFormat="1">
      <c r="A142" s="15"/>
      <c r="B142" s="277"/>
      <c r="C142" s="278"/>
      <c r="D142" s="231" t="s">
        <v>207</v>
      </c>
      <c r="E142" s="279" t="s">
        <v>1</v>
      </c>
      <c r="F142" s="280" t="s">
        <v>849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207</v>
      </c>
      <c r="AU142" s="286" t="s">
        <v>88</v>
      </c>
      <c r="AV142" s="15" t="s">
        <v>86</v>
      </c>
      <c r="AW142" s="15" t="s">
        <v>35</v>
      </c>
      <c r="AX142" s="15" t="s">
        <v>78</v>
      </c>
      <c r="AY142" s="286" t="s">
        <v>134</v>
      </c>
    </row>
    <row r="143" s="13" customFormat="1">
      <c r="A143" s="13"/>
      <c r="B143" s="237"/>
      <c r="C143" s="238"/>
      <c r="D143" s="231" t="s">
        <v>207</v>
      </c>
      <c r="E143" s="239" t="s">
        <v>1</v>
      </c>
      <c r="F143" s="240" t="s">
        <v>850</v>
      </c>
      <c r="G143" s="238"/>
      <c r="H143" s="241">
        <v>88.236000000000004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207</v>
      </c>
      <c r="AU143" s="247" t="s">
        <v>88</v>
      </c>
      <c r="AV143" s="13" t="s">
        <v>88</v>
      </c>
      <c r="AW143" s="13" t="s">
        <v>35</v>
      </c>
      <c r="AX143" s="13" t="s">
        <v>78</v>
      </c>
      <c r="AY143" s="247" t="s">
        <v>134</v>
      </c>
    </row>
    <row r="144" s="14" customFormat="1">
      <c r="A144" s="14"/>
      <c r="B144" s="248"/>
      <c r="C144" s="249"/>
      <c r="D144" s="231" t="s">
        <v>207</v>
      </c>
      <c r="E144" s="250" t="s">
        <v>1</v>
      </c>
      <c r="F144" s="251" t="s">
        <v>209</v>
      </c>
      <c r="G144" s="249"/>
      <c r="H144" s="252">
        <v>88.236000000000004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207</v>
      </c>
      <c r="AU144" s="258" t="s">
        <v>88</v>
      </c>
      <c r="AV144" s="14" t="s">
        <v>155</v>
      </c>
      <c r="AW144" s="14" t="s">
        <v>35</v>
      </c>
      <c r="AX144" s="14" t="s">
        <v>86</v>
      </c>
      <c r="AY144" s="258" t="s">
        <v>134</v>
      </c>
    </row>
    <row r="145" s="2" customFormat="1" ht="37.8" customHeight="1">
      <c r="A145" s="38"/>
      <c r="B145" s="39"/>
      <c r="C145" s="218" t="s">
        <v>155</v>
      </c>
      <c r="D145" s="218" t="s">
        <v>137</v>
      </c>
      <c r="E145" s="219" t="s">
        <v>851</v>
      </c>
      <c r="F145" s="220" t="s">
        <v>852</v>
      </c>
      <c r="G145" s="221" t="s">
        <v>242</v>
      </c>
      <c r="H145" s="222">
        <v>0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155</v>
      </c>
      <c r="AT145" s="229" t="s">
        <v>137</v>
      </c>
      <c r="AU145" s="229" t="s">
        <v>88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155</v>
      </c>
      <c r="BM145" s="229" t="s">
        <v>176</v>
      </c>
    </row>
    <row r="146" s="2" customFormat="1">
      <c r="A146" s="38"/>
      <c r="B146" s="39"/>
      <c r="C146" s="40"/>
      <c r="D146" s="231" t="s">
        <v>144</v>
      </c>
      <c r="E146" s="40"/>
      <c r="F146" s="232" t="s">
        <v>852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88</v>
      </c>
    </row>
    <row r="147" s="2" customFormat="1" ht="24.15" customHeight="1">
      <c r="A147" s="38"/>
      <c r="B147" s="39"/>
      <c r="C147" s="218" t="s">
        <v>133</v>
      </c>
      <c r="D147" s="218" t="s">
        <v>137</v>
      </c>
      <c r="E147" s="219" t="s">
        <v>853</v>
      </c>
      <c r="F147" s="220" t="s">
        <v>854</v>
      </c>
      <c r="G147" s="221" t="s">
        <v>280</v>
      </c>
      <c r="H147" s="222">
        <v>0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155</v>
      </c>
      <c r="AT147" s="229" t="s">
        <v>137</v>
      </c>
      <c r="AU147" s="229" t="s">
        <v>88</v>
      </c>
      <c r="AY147" s="17" t="s">
        <v>134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155</v>
      </c>
      <c r="BM147" s="229" t="s">
        <v>188</v>
      </c>
    </row>
    <row r="148" s="2" customFormat="1">
      <c r="A148" s="38"/>
      <c r="B148" s="39"/>
      <c r="C148" s="40"/>
      <c r="D148" s="231" t="s">
        <v>144</v>
      </c>
      <c r="E148" s="40"/>
      <c r="F148" s="232" t="s">
        <v>854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88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88</v>
      </c>
      <c r="F149" s="216" t="s">
        <v>855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SUM(P150:P189)</f>
        <v>0</v>
      </c>
      <c r="Q149" s="210"/>
      <c r="R149" s="211">
        <f>SUM(R150:R189)</f>
        <v>0</v>
      </c>
      <c r="S149" s="210"/>
      <c r="T149" s="212">
        <f>SUM(T150:T189)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77</v>
      </c>
      <c r="AU149" s="214" t="s">
        <v>86</v>
      </c>
      <c r="AY149" s="213" t="s">
        <v>134</v>
      </c>
      <c r="BK149" s="215">
        <f>SUM(BK150:BK189)</f>
        <v>0</v>
      </c>
    </row>
    <row r="150" s="2" customFormat="1" ht="24.15" customHeight="1">
      <c r="A150" s="38"/>
      <c r="B150" s="39"/>
      <c r="C150" s="218" t="s">
        <v>164</v>
      </c>
      <c r="D150" s="218" t="s">
        <v>137</v>
      </c>
      <c r="E150" s="219" t="s">
        <v>856</v>
      </c>
      <c r="F150" s="220" t="s">
        <v>857</v>
      </c>
      <c r="G150" s="221" t="s">
        <v>247</v>
      </c>
      <c r="H150" s="222">
        <v>55.25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155</v>
      </c>
      <c r="AT150" s="229" t="s">
        <v>137</v>
      </c>
      <c r="AU150" s="229" t="s">
        <v>88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155</v>
      </c>
      <c r="BM150" s="229" t="s">
        <v>8</v>
      </c>
    </row>
    <row r="151" s="2" customFormat="1">
      <c r="A151" s="38"/>
      <c r="B151" s="39"/>
      <c r="C151" s="40"/>
      <c r="D151" s="231" t="s">
        <v>144</v>
      </c>
      <c r="E151" s="40"/>
      <c r="F151" s="232" t="s">
        <v>857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88</v>
      </c>
    </row>
    <row r="152" s="15" customFormat="1">
      <c r="A152" s="15"/>
      <c r="B152" s="277"/>
      <c r="C152" s="278"/>
      <c r="D152" s="231" t="s">
        <v>207</v>
      </c>
      <c r="E152" s="279" t="s">
        <v>1</v>
      </c>
      <c r="F152" s="280" t="s">
        <v>858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6" t="s">
        <v>207</v>
      </c>
      <c r="AU152" s="286" t="s">
        <v>88</v>
      </c>
      <c r="AV152" s="15" t="s">
        <v>86</v>
      </c>
      <c r="AW152" s="15" t="s">
        <v>35</v>
      </c>
      <c r="AX152" s="15" t="s">
        <v>78</v>
      </c>
      <c r="AY152" s="286" t="s">
        <v>134</v>
      </c>
    </row>
    <row r="153" s="13" customFormat="1">
      <c r="A153" s="13"/>
      <c r="B153" s="237"/>
      <c r="C153" s="238"/>
      <c r="D153" s="231" t="s">
        <v>207</v>
      </c>
      <c r="E153" s="239" t="s">
        <v>1</v>
      </c>
      <c r="F153" s="240" t="s">
        <v>859</v>
      </c>
      <c r="G153" s="238"/>
      <c r="H153" s="241">
        <v>55.25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207</v>
      </c>
      <c r="AU153" s="247" t="s">
        <v>88</v>
      </c>
      <c r="AV153" s="13" t="s">
        <v>88</v>
      </c>
      <c r="AW153" s="13" t="s">
        <v>35</v>
      </c>
      <c r="AX153" s="13" t="s">
        <v>78</v>
      </c>
      <c r="AY153" s="247" t="s">
        <v>134</v>
      </c>
    </row>
    <row r="154" s="14" customFormat="1">
      <c r="A154" s="14"/>
      <c r="B154" s="248"/>
      <c r="C154" s="249"/>
      <c r="D154" s="231" t="s">
        <v>207</v>
      </c>
      <c r="E154" s="250" t="s">
        <v>1</v>
      </c>
      <c r="F154" s="251" t="s">
        <v>209</v>
      </c>
      <c r="G154" s="249"/>
      <c r="H154" s="252">
        <v>55.25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207</v>
      </c>
      <c r="AU154" s="258" t="s">
        <v>88</v>
      </c>
      <c r="AV154" s="14" t="s">
        <v>155</v>
      </c>
      <c r="AW154" s="14" t="s">
        <v>35</v>
      </c>
      <c r="AX154" s="14" t="s">
        <v>86</v>
      </c>
      <c r="AY154" s="258" t="s">
        <v>134</v>
      </c>
    </row>
    <row r="155" s="2" customFormat="1" ht="16.5" customHeight="1">
      <c r="A155" s="38"/>
      <c r="B155" s="39"/>
      <c r="C155" s="264" t="s">
        <v>171</v>
      </c>
      <c r="D155" s="264" t="s">
        <v>307</v>
      </c>
      <c r="E155" s="265" t="s">
        <v>681</v>
      </c>
      <c r="F155" s="266" t="s">
        <v>860</v>
      </c>
      <c r="G155" s="267" t="s">
        <v>310</v>
      </c>
      <c r="H155" s="268">
        <v>6.3860000000000001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43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176</v>
      </c>
      <c r="AT155" s="229" t="s">
        <v>307</v>
      </c>
      <c r="AU155" s="229" t="s">
        <v>88</v>
      </c>
      <c r="AY155" s="17" t="s">
        <v>134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155</v>
      </c>
      <c r="BM155" s="229" t="s">
        <v>210</v>
      </c>
    </row>
    <row r="156" s="2" customFormat="1">
      <c r="A156" s="38"/>
      <c r="B156" s="39"/>
      <c r="C156" s="40"/>
      <c r="D156" s="231" t="s">
        <v>144</v>
      </c>
      <c r="E156" s="40"/>
      <c r="F156" s="232" t="s">
        <v>860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144</v>
      </c>
      <c r="AU156" s="17" t="s">
        <v>88</v>
      </c>
    </row>
    <row r="157" s="15" customFormat="1">
      <c r="A157" s="15"/>
      <c r="B157" s="277"/>
      <c r="C157" s="278"/>
      <c r="D157" s="231" t="s">
        <v>207</v>
      </c>
      <c r="E157" s="279" t="s">
        <v>1</v>
      </c>
      <c r="F157" s="280" t="s">
        <v>861</v>
      </c>
      <c r="G157" s="278"/>
      <c r="H157" s="279" t="s">
        <v>1</v>
      </c>
      <c r="I157" s="281"/>
      <c r="J157" s="278"/>
      <c r="K157" s="278"/>
      <c r="L157" s="282"/>
      <c r="M157" s="283"/>
      <c r="N157" s="284"/>
      <c r="O157" s="284"/>
      <c r="P157" s="284"/>
      <c r="Q157" s="284"/>
      <c r="R157" s="284"/>
      <c r="S157" s="284"/>
      <c r="T157" s="28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6" t="s">
        <v>207</v>
      </c>
      <c r="AU157" s="286" t="s">
        <v>88</v>
      </c>
      <c r="AV157" s="15" t="s">
        <v>86</v>
      </c>
      <c r="AW157" s="15" t="s">
        <v>35</v>
      </c>
      <c r="AX157" s="15" t="s">
        <v>78</v>
      </c>
      <c r="AY157" s="286" t="s">
        <v>134</v>
      </c>
    </row>
    <row r="158" s="13" customFormat="1">
      <c r="A158" s="13"/>
      <c r="B158" s="237"/>
      <c r="C158" s="238"/>
      <c r="D158" s="231" t="s">
        <v>207</v>
      </c>
      <c r="E158" s="239" t="s">
        <v>1</v>
      </c>
      <c r="F158" s="240" t="s">
        <v>862</v>
      </c>
      <c r="G158" s="238"/>
      <c r="H158" s="241">
        <v>6.3860000000000001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207</v>
      </c>
      <c r="AU158" s="247" t="s">
        <v>88</v>
      </c>
      <c r="AV158" s="13" t="s">
        <v>88</v>
      </c>
      <c r="AW158" s="13" t="s">
        <v>35</v>
      </c>
      <c r="AX158" s="13" t="s">
        <v>78</v>
      </c>
      <c r="AY158" s="247" t="s">
        <v>134</v>
      </c>
    </row>
    <row r="159" s="14" customFormat="1">
      <c r="A159" s="14"/>
      <c r="B159" s="248"/>
      <c r="C159" s="249"/>
      <c r="D159" s="231" t="s">
        <v>207</v>
      </c>
      <c r="E159" s="250" t="s">
        <v>1</v>
      </c>
      <c r="F159" s="251" t="s">
        <v>209</v>
      </c>
      <c r="G159" s="249"/>
      <c r="H159" s="252">
        <v>6.3860000000000001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207</v>
      </c>
      <c r="AU159" s="258" t="s">
        <v>88</v>
      </c>
      <c r="AV159" s="14" t="s">
        <v>155</v>
      </c>
      <c r="AW159" s="14" t="s">
        <v>35</v>
      </c>
      <c r="AX159" s="14" t="s">
        <v>86</v>
      </c>
      <c r="AY159" s="258" t="s">
        <v>134</v>
      </c>
    </row>
    <row r="160" s="2" customFormat="1" ht="16.5" customHeight="1">
      <c r="A160" s="38"/>
      <c r="B160" s="39"/>
      <c r="C160" s="264" t="s">
        <v>176</v>
      </c>
      <c r="D160" s="264" t="s">
        <v>307</v>
      </c>
      <c r="E160" s="265" t="s">
        <v>787</v>
      </c>
      <c r="F160" s="266" t="s">
        <v>863</v>
      </c>
      <c r="G160" s="267" t="s">
        <v>310</v>
      </c>
      <c r="H160" s="268">
        <v>22.988</v>
      </c>
      <c r="I160" s="269"/>
      <c r="J160" s="270">
        <f>ROUND(I160*H160,2)</f>
        <v>0</v>
      </c>
      <c r="K160" s="266" t="s">
        <v>1</v>
      </c>
      <c r="L160" s="271"/>
      <c r="M160" s="272" t="s">
        <v>1</v>
      </c>
      <c r="N160" s="273" t="s">
        <v>43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176</v>
      </c>
      <c r="AT160" s="229" t="s">
        <v>307</v>
      </c>
      <c r="AU160" s="229" t="s">
        <v>88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86</v>
      </c>
      <c r="BK160" s="230">
        <f>ROUND(I160*H160,2)</f>
        <v>0</v>
      </c>
      <c r="BL160" s="17" t="s">
        <v>155</v>
      </c>
      <c r="BM160" s="229" t="s">
        <v>323</v>
      </c>
    </row>
    <row r="161" s="2" customFormat="1">
      <c r="A161" s="38"/>
      <c r="B161" s="39"/>
      <c r="C161" s="40"/>
      <c r="D161" s="231" t="s">
        <v>144</v>
      </c>
      <c r="E161" s="40"/>
      <c r="F161" s="232" t="s">
        <v>863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88</v>
      </c>
    </row>
    <row r="162" s="13" customFormat="1">
      <c r="A162" s="13"/>
      <c r="B162" s="237"/>
      <c r="C162" s="238"/>
      <c r="D162" s="231" t="s">
        <v>207</v>
      </c>
      <c r="E162" s="239" t="s">
        <v>1</v>
      </c>
      <c r="F162" s="240" t="s">
        <v>864</v>
      </c>
      <c r="G162" s="238"/>
      <c r="H162" s="241">
        <v>7.6630000000000003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207</v>
      </c>
      <c r="AU162" s="247" t="s">
        <v>88</v>
      </c>
      <c r="AV162" s="13" t="s">
        <v>88</v>
      </c>
      <c r="AW162" s="13" t="s">
        <v>35</v>
      </c>
      <c r="AX162" s="13" t="s">
        <v>78</v>
      </c>
      <c r="AY162" s="247" t="s">
        <v>134</v>
      </c>
    </row>
    <row r="163" s="13" customFormat="1">
      <c r="A163" s="13"/>
      <c r="B163" s="237"/>
      <c r="C163" s="238"/>
      <c r="D163" s="231" t="s">
        <v>207</v>
      </c>
      <c r="E163" s="239" t="s">
        <v>1</v>
      </c>
      <c r="F163" s="240" t="s">
        <v>865</v>
      </c>
      <c r="G163" s="238"/>
      <c r="H163" s="241">
        <v>15.324999999999999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207</v>
      </c>
      <c r="AU163" s="247" t="s">
        <v>88</v>
      </c>
      <c r="AV163" s="13" t="s">
        <v>88</v>
      </c>
      <c r="AW163" s="13" t="s">
        <v>35</v>
      </c>
      <c r="AX163" s="13" t="s">
        <v>78</v>
      </c>
      <c r="AY163" s="247" t="s">
        <v>134</v>
      </c>
    </row>
    <row r="164" s="14" customFormat="1">
      <c r="A164" s="14"/>
      <c r="B164" s="248"/>
      <c r="C164" s="249"/>
      <c r="D164" s="231" t="s">
        <v>207</v>
      </c>
      <c r="E164" s="250" t="s">
        <v>1</v>
      </c>
      <c r="F164" s="251" t="s">
        <v>209</v>
      </c>
      <c r="G164" s="249"/>
      <c r="H164" s="252">
        <v>22.988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207</v>
      </c>
      <c r="AU164" s="258" t="s">
        <v>88</v>
      </c>
      <c r="AV164" s="14" t="s">
        <v>155</v>
      </c>
      <c r="AW164" s="14" t="s">
        <v>35</v>
      </c>
      <c r="AX164" s="14" t="s">
        <v>86</v>
      </c>
      <c r="AY164" s="258" t="s">
        <v>134</v>
      </c>
    </row>
    <row r="165" s="2" customFormat="1" ht="16.5" customHeight="1">
      <c r="A165" s="38"/>
      <c r="B165" s="39"/>
      <c r="C165" s="264" t="s">
        <v>181</v>
      </c>
      <c r="D165" s="264" t="s">
        <v>307</v>
      </c>
      <c r="E165" s="265" t="s">
        <v>866</v>
      </c>
      <c r="F165" s="266" t="s">
        <v>867</v>
      </c>
      <c r="G165" s="267" t="s">
        <v>310</v>
      </c>
      <c r="H165" s="268">
        <v>32.600999999999999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43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176</v>
      </c>
      <c r="AT165" s="229" t="s">
        <v>307</v>
      </c>
      <c r="AU165" s="229" t="s">
        <v>88</v>
      </c>
      <c r="AY165" s="17" t="s">
        <v>134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86</v>
      </c>
      <c r="BK165" s="230">
        <f>ROUND(I165*H165,2)</f>
        <v>0</v>
      </c>
      <c r="BL165" s="17" t="s">
        <v>155</v>
      </c>
      <c r="BM165" s="229" t="s">
        <v>336</v>
      </c>
    </row>
    <row r="166" s="2" customFormat="1">
      <c r="A166" s="38"/>
      <c r="B166" s="39"/>
      <c r="C166" s="40"/>
      <c r="D166" s="231" t="s">
        <v>144</v>
      </c>
      <c r="E166" s="40"/>
      <c r="F166" s="232" t="s">
        <v>867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144</v>
      </c>
      <c r="AU166" s="17" t="s">
        <v>88</v>
      </c>
    </row>
    <row r="167" s="13" customFormat="1">
      <c r="A167" s="13"/>
      <c r="B167" s="237"/>
      <c r="C167" s="238"/>
      <c r="D167" s="231" t="s">
        <v>207</v>
      </c>
      <c r="E167" s="239" t="s">
        <v>1</v>
      </c>
      <c r="F167" s="240" t="s">
        <v>868</v>
      </c>
      <c r="G167" s="238"/>
      <c r="H167" s="241">
        <v>6.641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207</v>
      </c>
      <c r="AU167" s="247" t="s">
        <v>88</v>
      </c>
      <c r="AV167" s="13" t="s">
        <v>88</v>
      </c>
      <c r="AW167" s="13" t="s">
        <v>35</v>
      </c>
      <c r="AX167" s="13" t="s">
        <v>78</v>
      </c>
      <c r="AY167" s="247" t="s">
        <v>134</v>
      </c>
    </row>
    <row r="168" s="13" customFormat="1">
      <c r="A168" s="13"/>
      <c r="B168" s="237"/>
      <c r="C168" s="238"/>
      <c r="D168" s="231" t="s">
        <v>207</v>
      </c>
      <c r="E168" s="239" t="s">
        <v>1</v>
      </c>
      <c r="F168" s="240" t="s">
        <v>869</v>
      </c>
      <c r="G168" s="238"/>
      <c r="H168" s="241">
        <v>6.641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207</v>
      </c>
      <c r="AU168" s="247" t="s">
        <v>88</v>
      </c>
      <c r="AV168" s="13" t="s">
        <v>88</v>
      </c>
      <c r="AW168" s="13" t="s">
        <v>35</v>
      </c>
      <c r="AX168" s="13" t="s">
        <v>78</v>
      </c>
      <c r="AY168" s="247" t="s">
        <v>134</v>
      </c>
    </row>
    <row r="169" s="13" customFormat="1">
      <c r="A169" s="13"/>
      <c r="B169" s="237"/>
      <c r="C169" s="238"/>
      <c r="D169" s="231" t="s">
        <v>207</v>
      </c>
      <c r="E169" s="239" t="s">
        <v>1</v>
      </c>
      <c r="F169" s="240" t="s">
        <v>870</v>
      </c>
      <c r="G169" s="238"/>
      <c r="H169" s="241">
        <v>19.318999999999999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207</v>
      </c>
      <c r="AU169" s="247" t="s">
        <v>88</v>
      </c>
      <c r="AV169" s="13" t="s">
        <v>88</v>
      </c>
      <c r="AW169" s="13" t="s">
        <v>35</v>
      </c>
      <c r="AX169" s="13" t="s">
        <v>78</v>
      </c>
      <c r="AY169" s="247" t="s">
        <v>134</v>
      </c>
    </row>
    <row r="170" s="14" customFormat="1">
      <c r="A170" s="14"/>
      <c r="B170" s="248"/>
      <c r="C170" s="249"/>
      <c r="D170" s="231" t="s">
        <v>207</v>
      </c>
      <c r="E170" s="250" t="s">
        <v>1</v>
      </c>
      <c r="F170" s="251" t="s">
        <v>209</v>
      </c>
      <c r="G170" s="249"/>
      <c r="H170" s="252">
        <v>32.600999999999999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207</v>
      </c>
      <c r="AU170" s="258" t="s">
        <v>88</v>
      </c>
      <c r="AV170" s="14" t="s">
        <v>155</v>
      </c>
      <c r="AW170" s="14" t="s">
        <v>35</v>
      </c>
      <c r="AX170" s="14" t="s">
        <v>86</v>
      </c>
      <c r="AY170" s="258" t="s">
        <v>134</v>
      </c>
    </row>
    <row r="171" s="2" customFormat="1" ht="16.5" customHeight="1">
      <c r="A171" s="38"/>
      <c r="B171" s="39"/>
      <c r="C171" s="264" t="s">
        <v>188</v>
      </c>
      <c r="D171" s="264" t="s">
        <v>307</v>
      </c>
      <c r="E171" s="265" t="s">
        <v>871</v>
      </c>
      <c r="F171" s="266" t="s">
        <v>872</v>
      </c>
      <c r="G171" s="267" t="s">
        <v>280</v>
      </c>
      <c r="H171" s="268">
        <v>3.4060000000000001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43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176</v>
      </c>
      <c r="AT171" s="229" t="s">
        <v>307</v>
      </c>
      <c r="AU171" s="229" t="s">
        <v>88</v>
      </c>
      <c r="AY171" s="17" t="s">
        <v>134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155</v>
      </c>
      <c r="BM171" s="229" t="s">
        <v>347</v>
      </c>
    </row>
    <row r="172" s="2" customFormat="1">
      <c r="A172" s="38"/>
      <c r="B172" s="39"/>
      <c r="C172" s="40"/>
      <c r="D172" s="231" t="s">
        <v>144</v>
      </c>
      <c r="E172" s="40"/>
      <c r="F172" s="232" t="s">
        <v>872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144</v>
      </c>
      <c r="AU172" s="17" t="s">
        <v>88</v>
      </c>
    </row>
    <row r="173" s="13" customFormat="1">
      <c r="A173" s="13"/>
      <c r="B173" s="237"/>
      <c r="C173" s="238"/>
      <c r="D173" s="231" t="s">
        <v>207</v>
      </c>
      <c r="E173" s="239" t="s">
        <v>1</v>
      </c>
      <c r="F173" s="240" t="s">
        <v>873</v>
      </c>
      <c r="G173" s="238"/>
      <c r="H173" s="241">
        <v>1.7030000000000001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207</v>
      </c>
      <c r="AU173" s="247" t="s">
        <v>88</v>
      </c>
      <c r="AV173" s="13" t="s">
        <v>88</v>
      </c>
      <c r="AW173" s="13" t="s">
        <v>35</v>
      </c>
      <c r="AX173" s="13" t="s">
        <v>78</v>
      </c>
      <c r="AY173" s="247" t="s">
        <v>134</v>
      </c>
    </row>
    <row r="174" s="13" customFormat="1">
      <c r="A174" s="13"/>
      <c r="B174" s="237"/>
      <c r="C174" s="238"/>
      <c r="D174" s="231" t="s">
        <v>207</v>
      </c>
      <c r="E174" s="239" t="s">
        <v>1</v>
      </c>
      <c r="F174" s="240" t="s">
        <v>874</v>
      </c>
      <c r="G174" s="238"/>
      <c r="H174" s="241">
        <v>1.7030000000000001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207</v>
      </c>
      <c r="AU174" s="247" t="s">
        <v>88</v>
      </c>
      <c r="AV174" s="13" t="s">
        <v>88</v>
      </c>
      <c r="AW174" s="13" t="s">
        <v>35</v>
      </c>
      <c r="AX174" s="13" t="s">
        <v>78</v>
      </c>
      <c r="AY174" s="247" t="s">
        <v>134</v>
      </c>
    </row>
    <row r="175" s="14" customFormat="1">
      <c r="A175" s="14"/>
      <c r="B175" s="248"/>
      <c r="C175" s="249"/>
      <c r="D175" s="231" t="s">
        <v>207</v>
      </c>
      <c r="E175" s="250" t="s">
        <v>1</v>
      </c>
      <c r="F175" s="251" t="s">
        <v>209</v>
      </c>
      <c r="G175" s="249"/>
      <c r="H175" s="252">
        <v>3.4060000000000001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207</v>
      </c>
      <c r="AU175" s="258" t="s">
        <v>88</v>
      </c>
      <c r="AV175" s="14" t="s">
        <v>155</v>
      </c>
      <c r="AW175" s="14" t="s">
        <v>35</v>
      </c>
      <c r="AX175" s="14" t="s">
        <v>86</v>
      </c>
      <c r="AY175" s="258" t="s">
        <v>134</v>
      </c>
    </row>
    <row r="176" s="2" customFormat="1" ht="16.5" customHeight="1">
      <c r="A176" s="38"/>
      <c r="B176" s="39"/>
      <c r="C176" s="264" t="s">
        <v>193</v>
      </c>
      <c r="D176" s="264" t="s">
        <v>307</v>
      </c>
      <c r="E176" s="265" t="s">
        <v>875</v>
      </c>
      <c r="F176" s="266" t="s">
        <v>876</v>
      </c>
      <c r="G176" s="267" t="s">
        <v>310</v>
      </c>
      <c r="H176" s="268">
        <v>10.587999999999999</v>
      </c>
      <c r="I176" s="269"/>
      <c r="J176" s="270">
        <f>ROUND(I176*H176,2)</f>
        <v>0</v>
      </c>
      <c r="K176" s="266" t="s">
        <v>1</v>
      </c>
      <c r="L176" s="271"/>
      <c r="M176" s="272" t="s">
        <v>1</v>
      </c>
      <c r="N176" s="273" t="s">
        <v>43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176</v>
      </c>
      <c r="AT176" s="229" t="s">
        <v>307</v>
      </c>
      <c r="AU176" s="229" t="s">
        <v>88</v>
      </c>
      <c r="AY176" s="17" t="s">
        <v>134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86</v>
      </c>
      <c r="BK176" s="230">
        <f>ROUND(I176*H176,2)</f>
        <v>0</v>
      </c>
      <c r="BL176" s="17" t="s">
        <v>155</v>
      </c>
      <c r="BM176" s="229" t="s">
        <v>359</v>
      </c>
    </row>
    <row r="177" s="2" customFormat="1">
      <c r="A177" s="38"/>
      <c r="B177" s="39"/>
      <c r="C177" s="40"/>
      <c r="D177" s="231" t="s">
        <v>144</v>
      </c>
      <c r="E177" s="40"/>
      <c r="F177" s="232" t="s">
        <v>876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144</v>
      </c>
      <c r="AU177" s="17" t="s">
        <v>88</v>
      </c>
    </row>
    <row r="178" s="13" customFormat="1">
      <c r="A178" s="13"/>
      <c r="B178" s="237"/>
      <c r="C178" s="238"/>
      <c r="D178" s="231" t="s">
        <v>207</v>
      </c>
      <c r="E178" s="239" t="s">
        <v>1</v>
      </c>
      <c r="F178" s="240" t="s">
        <v>877</v>
      </c>
      <c r="G178" s="238"/>
      <c r="H178" s="241">
        <v>3.0649999999999999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207</v>
      </c>
      <c r="AU178" s="247" t="s">
        <v>88</v>
      </c>
      <c r="AV178" s="13" t="s">
        <v>88</v>
      </c>
      <c r="AW178" s="13" t="s">
        <v>35</v>
      </c>
      <c r="AX178" s="13" t="s">
        <v>78</v>
      </c>
      <c r="AY178" s="247" t="s">
        <v>134</v>
      </c>
    </row>
    <row r="179" s="13" customFormat="1">
      <c r="A179" s="13"/>
      <c r="B179" s="237"/>
      <c r="C179" s="238"/>
      <c r="D179" s="231" t="s">
        <v>207</v>
      </c>
      <c r="E179" s="239" t="s">
        <v>1</v>
      </c>
      <c r="F179" s="240" t="s">
        <v>878</v>
      </c>
      <c r="G179" s="238"/>
      <c r="H179" s="241">
        <v>3.0649999999999999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207</v>
      </c>
      <c r="AU179" s="247" t="s">
        <v>88</v>
      </c>
      <c r="AV179" s="13" t="s">
        <v>88</v>
      </c>
      <c r="AW179" s="13" t="s">
        <v>35</v>
      </c>
      <c r="AX179" s="13" t="s">
        <v>78</v>
      </c>
      <c r="AY179" s="247" t="s">
        <v>134</v>
      </c>
    </row>
    <row r="180" s="13" customFormat="1">
      <c r="A180" s="13"/>
      <c r="B180" s="237"/>
      <c r="C180" s="238"/>
      <c r="D180" s="231" t="s">
        <v>207</v>
      </c>
      <c r="E180" s="239" t="s">
        <v>1</v>
      </c>
      <c r="F180" s="240" t="s">
        <v>879</v>
      </c>
      <c r="G180" s="238"/>
      <c r="H180" s="241">
        <v>4.4580000000000002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207</v>
      </c>
      <c r="AU180" s="247" t="s">
        <v>88</v>
      </c>
      <c r="AV180" s="13" t="s">
        <v>88</v>
      </c>
      <c r="AW180" s="13" t="s">
        <v>35</v>
      </c>
      <c r="AX180" s="13" t="s">
        <v>78</v>
      </c>
      <c r="AY180" s="247" t="s">
        <v>134</v>
      </c>
    </row>
    <row r="181" s="14" customFormat="1">
      <c r="A181" s="14"/>
      <c r="B181" s="248"/>
      <c r="C181" s="249"/>
      <c r="D181" s="231" t="s">
        <v>207</v>
      </c>
      <c r="E181" s="250" t="s">
        <v>1</v>
      </c>
      <c r="F181" s="251" t="s">
        <v>209</v>
      </c>
      <c r="G181" s="249"/>
      <c r="H181" s="252">
        <v>10.588000000000001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207</v>
      </c>
      <c r="AU181" s="258" t="s">
        <v>88</v>
      </c>
      <c r="AV181" s="14" t="s">
        <v>155</v>
      </c>
      <c r="AW181" s="14" t="s">
        <v>35</v>
      </c>
      <c r="AX181" s="14" t="s">
        <v>86</v>
      </c>
      <c r="AY181" s="258" t="s">
        <v>134</v>
      </c>
    </row>
    <row r="182" s="2" customFormat="1" ht="16.5" customHeight="1">
      <c r="A182" s="38"/>
      <c r="B182" s="39"/>
      <c r="C182" s="264" t="s">
        <v>8</v>
      </c>
      <c r="D182" s="264" t="s">
        <v>307</v>
      </c>
      <c r="E182" s="265" t="s">
        <v>880</v>
      </c>
      <c r="F182" s="266" t="s">
        <v>881</v>
      </c>
      <c r="G182" s="267" t="s">
        <v>280</v>
      </c>
      <c r="H182" s="268">
        <v>7.4299999999999997</v>
      </c>
      <c r="I182" s="269"/>
      <c r="J182" s="270">
        <f>ROUND(I182*H182,2)</f>
        <v>0</v>
      </c>
      <c r="K182" s="266" t="s">
        <v>1</v>
      </c>
      <c r="L182" s="271"/>
      <c r="M182" s="272" t="s">
        <v>1</v>
      </c>
      <c r="N182" s="273" t="s">
        <v>43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176</v>
      </c>
      <c r="AT182" s="229" t="s">
        <v>307</v>
      </c>
      <c r="AU182" s="229" t="s">
        <v>88</v>
      </c>
      <c r="AY182" s="17" t="s">
        <v>134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155</v>
      </c>
      <c r="BM182" s="229" t="s">
        <v>371</v>
      </c>
    </row>
    <row r="183" s="2" customFormat="1">
      <c r="A183" s="38"/>
      <c r="B183" s="39"/>
      <c r="C183" s="40"/>
      <c r="D183" s="231" t="s">
        <v>144</v>
      </c>
      <c r="E183" s="40"/>
      <c r="F183" s="232" t="s">
        <v>881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88</v>
      </c>
    </row>
    <row r="184" s="13" customFormat="1">
      <c r="A184" s="13"/>
      <c r="B184" s="237"/>
      <c r="C184" s="238"/>
      <c r="D184" s="231" t="s">
        <v>207</v>
      </c>
      <c r="E184" s="239" t="s">
        <v>1</v>
      </c>
      <c r="F184" s="240" t="s">
        <v>882</v>
      </c>
      <c r="G184" s="238"/>
      <c r="H184" s="241">
        <v>7.4299999999999997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207</v>
      </c>
      <c r="AU184" s="247" t="s">
        <v>88</v>
      </c>
      <c r="AV184" s="13" t="s">
        <v>88</v>
      </c>
      <c r="AW184" s="13" t="s">
        <v>35</v>
      </c>
      <c r="AX184" s="13" t="s">
        <v>78</v>
      </c>
      <c r="AY184" s="247" t="s">
        <v>134</v>
      </c>
    </row>
    <row r="185" s="14" customFormat="1">
      <c r="A185" s="14"/>
      <c r="B185" s="248"/>
      <c r="C185" s="249"/>
      <c r="D185" s="231" t="s">
        <v>207</v>
      </c>
      <c r="E185" s="250" t="s">
        <v>1</v>
      </c>
      <c r="F185" s="251" t="s">
        <v>209</v>
      </c>
      <c r="G185" s="249"/>
      <c r="H185" s="252">
        <v>7.4299999999999997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207</v>
      </c>
      <c r="AU185" s="258" t="s">
        <v>88</v>
      </c>
      <c r="AV185" s="14" t="s">
        <v>155</v>
      </c>
      <c r="AW185" s="14" t="s">
        <v>35</v>
      </c>
      <c r="AX185" s="14" t="s">
        <v>86</v>
      </c>
      <c r="AY185" s="258" t="s">
        <v>134</v>
      </c>
    </row>
    <row r="186" s="2" customFormat="1" ht="33" customHeight="1">
      <c r="A186" s="38"/>
      <c r="B186" s="39"/>
      <c r="C186" s="218" t="s">
        <v>203</v>
      </c>
      <c r="D186" s="218" t="s">
        <v>137</v>
      </c>
      <c r="E186" s="219" t="s">
        <v>883</v>
      </c>
      <c r="F186" s="220" t="s">
        <v>884</v>
      </c>
      <c r="G186" s="221" t="s">
        <v>268</v>
      </c>
      <c r="H186" s="222">
        <v>86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155</v>
      </c>
      <c r="AT186" s="229" t="s">
        <v>137</v>
      </c>
      <c r="AU186" s="229" t="s">
        <v>88</v>
      </c>
      <c r="AY186" s="17" t="s">
        <v>134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155</v>
      </c>
      <c r="BM186" s="229" t="s">
        <v>386</v>
      </c>
    </row>
    <row r="187" s="2" customFormat="1">
      <c r="A187" s="38"/>
      <c r="B187" s="39"/>
      <c r="C187" s="40"/>
      <c r="D187" s="231" t="s">
        <v>144</v>
      </c>
      <c r="E187" s="40"/>
      <c r="F187" s="232" t="s">
        <v>884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88</v>
      </c>
    </row>
    <row r="188" s="2" customFormat="1" ht="16.5" customHeight="1">
      <c r="A188" s="38"/>
      <c r="B188" s="39"/>
      <c r="C188" s="264" t="s">
        <v>210</v>
      </c>
      <c r="D188" s="264" t="s">
        <v>307</v>
      </c>
      <c r="E188" s="265" t="s">
        <v>885</v>
      </c>
      <c r="F188" s="266" t="s">
        <v>886</v>
      </c>
      <c r="G188" s="267" t="s">
        <v>247</v>
      </c>
      <c r="H188" s="268">
        <v>86</v>
      </c>
      <c r="I188" s="269"/>
      <c r="J188" s="270">
        <f>ROUND(I188*H188,2)</f>
        <v>0</v>
      </c>
      <c r="K188" s="266" t="s">
        <v>1</v>
      </c>
      <c r="L188" s="271"/>
      <c r="M188" s="272" t="s">
        <v>1</v>
      </c>
      <c r="N188" s="273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176</v>
      </c>
      <c r="AT188" s="229" t="s">
        <v>307</v>
      </c>
      <c r="AU188" s="229" t="s">
        <v>88</v>
      </c>
      <c r="AY188" s="17" t="s">
        <v>134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155</v>
      </c>
      <c r="BM188" s="229" t="s">
        <v>399</v>
      </c>
    </row>
    <row r="189" s="2" customFormat="1">
      <c r="A189" s="38"/>
      <c r="B189" s="39"/>
      <c r="C189" s="40"/>
      <c r="D189" s="231" t="s">
        <v>144</v>
      </c>
      <c r="E189" s="40"/>
      <c r="F189" s="232" t="s">
        <v>886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144</v>
      </c>
      <c r="AU189" s="17" t="s">
        <v>88</v>
      </c>
    </row>
    <row r="190" s="12" customFormat="1" ht="22.8" customHeight="1">
      <c r="A190" s="12"/>
      <c r="B190" s="202"/>
      <c r="C190" s="203"/>
      <c r="D190" s="204" t="s">
        <v>77</v>
      </c>
      <c r="E190" s="216" t="s">
        <v>150</v>
      </c>
      <c r="F190" s="216" t="s">
        <v>887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SUM(P191:P245)</f>
        <v>0</v>
      </c>
      <c r="Q190" s="210"/>
      <c r="R190" s="211">
        <f>SUM(R191:R245)</f>
        <v>0</v>
      </c>
      <c r="S190" s="210"/>
      <c r="T190" s="212">
        <f>SUM(T191:T245)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86</v>
      </c>
      <c r="AT190" s="214" t="s">
        <v>77</v>
      </c>
      <c r="AU190" s="214" t="s">
        <v>86</v>
      </c>
      <c r="AY190" s="213" t="s">
        <v>134</v>
      </c>
      <c r="BK190" s="215">
        <f>SUM(BK191:BK245)</f>
        <v>0</v>
      </c>
    </row>
    <row r="191" s="2" customFormat="1" ht="24.15" customHeight="1">
      <c r="A191" s="38"/>
      <c r="B191" s="39"/>
      <c r="C191" s="218" t="s">
        <v>216</v>
      </c>
      <c r="D191" s="218" t="s">
        <v>137</v>
      </c>
      <c r="E191" s="219" t="s">
        <v>888</v>
      </c>
      <c r="F191" s="220" t="s">
        <v>889</v>
      </c>
      <c r="G191" s="221" t="s">
        <v>242</v>
      </c>
      <c r="H191" s="222">
        <v>13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43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155</v>
      </c>
      <c r="AT191" s="229" t="s">
        <v>137</v>
      </c>
      <c r="AU191" s="229" t="s">
        <v>88</v>
      </c>
      <c r="AY191" s="17" t="s">
        <v>134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86</v>
      </c>
      <c r="BK191" s="230">
        <f>ROUND(I191*H191,2)</f>
        <v>0</v>
      </c>
      <c r="BL191" s="17" t="s">
        <v>155</v>
      </c>
      <c r="BM191" s="229" t="s">
        <v>408</v>
      </c>
    </row>
    <row r="192" s="2" customFormat="1">
      <c r="A192" s="38"/>
      <c r="B192" s="39"/>
      <c r="C192" s="40"/>
      <c r="D192" s="231" t="s">
        <v>144</v>
      </c>
      <c r="E192" s="40"/>
      <c r="F192" s="232" t="s">
        <v>889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144</v>
      </c>
      <c r="AU192" s="17" t="s">
        <v>88</v>
      </c>
    </row>
    <row r="193" s="2" customFormat="1" ht="37.8" customHeight="1">
      <c r="A193" s="38"/>
      <c r="B193" s="39"/>
      <c r="C193" s="218" t="s">
        <v>323</v>
      </c>
      <c r="D193" s="218" t="s">
        <v>137</v>
      </c>
      <c r="E193" s="219" t="s">
        <v>890</v>
      </c>
      <c r="F193" s="220" t="s">
        <v>891</v>
      </c>
      <c r="G193" s="221" t="s">
        <v>242</v>
      </c>
      <c r="H193" s="222">
        <v>13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43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155</v>
      </c>
      <c r="AT193" s="229" t="s">
        <v>137</v>
      </c>
      <c r="AU193" s="229" t="s">
        <v>88</v>
      </c>
      <c r="AY193" s="17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155</v>
      </c>
      <c r="BM193" s="229" t="s">
        <v>418</v>
      </c>
    </row>
    <row r="194" s="2" customFormat="1">
      <c r="A194" s="38"/>
      <c r="B194" s="39"/>
      <c r="C194" s="40"/>
      <c r="D194" s="231" t="s">
        <v>144</v>
      </c>
      <c r="E194" s="40"/>
      <c r="F194" s="232" t="s">
        <v>891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144</v>
      </c>
      <c r="AU194" s="17" t="s">
        <v>88</v>
      </c>
    </row>
    <row r="195" s="2" customFormat="1" ht="16.5" customHeight="1">
      <c r="A195" s="38"/>
      <c r="B195" s="39"/>
      <c r="C195" s="264" t="s">
        <v>330</v>
      </c>
      <c r="D195" s="264" t="s">
        <v>307</v>
      </c>
      <c r="E195" s="265" t="s">
        <v>880</v>
      </c>
      <c r="F195" s="266" t="s">
        <v>881</v>
      </c>
      <c r="G195" s="267" t="s">
        <v>280</v>
      </c>
      <c r="H195" s="268">
        <v>0.56299999999999994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43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176</v>
      </c>
      <c r="AT195" s="229" t="s">
        <v>307</v>
      </c>
      <c r="AU195" s="229" t="s">
        <v>88</v>
      </c>
      <c r="AY195" s="17" t="s">
        <v>134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86</v>
      </c>
      <c r="BK195" s="230">
        <f>ROUND(I195*H195,2)</f>
        <v>0</v>
      </c>
      <c r="BL195" s="17" t="s">
        <v>155</v>
      </c>
      <c r="BM195" s="229" t="s">
        <v>429</v>
      </c>
    </row>
    <row r="196" s="2" customFormat="1">
      <c r="A196" s="38"/>
      <c r="B196" s="39"/>
      <c r="C196" s="40"/>
      <c r="D196" s="231" t="s">
        <v>144</v>
      </c>
      <c r="E196" s="40"/>
      <c r="F196" s="232" t="s">
        <v>881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144</v>
      </c>
      <c r="AU196" s="17" t="s">
        <v>88</v>
      </c>
    </row>
    <row r="197" s="13" customFormat="1">
      <c r="A197" s="13"/>
      <c r="B197" s="237"/>
      <c r="C197" s="238"/>
      <c r="D197" s="231" t="s">
        <v>207</v>
      </c>
      <c r="E197" s="239" t="s">
        <v>1</v>
      </c>
      <c r="F197" s="240" t="s">
        <v>892</v>
      </c>
      <c r="G197" s="238"/>
      <c r="H197" s="241">
        <v>0.56299999999999994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207</v>
      </c>
      <c r="AU197" s="247" t="s">
        <v>88</v>
      </c>
      <c r="AV197" s="13" t="s">
        <v>88</v>
      </c>
      <c r="AW197" s="13" t="s">
        <v>35</v>
      </c>
      <c r="AX197" s="13" t="s">
        <v>78</v>
      </c>
      <c r="AY197" s="247" t="s">
        <v>134</v>
      </c>
    </row>
    <row r="198" s="15" customFormat="1">
      <c r="A198" s="15"/>
      <c r="B198" s="277"/>
      <c r="C198" s="278"/>
      <c r="D198" s="231" t="s">
        <v>207</v>
      </c>
      <c r="E198" s="279" t="s">
        <v>1</v>
      </c>
      <c r="F198" s="280" t="s">
        <v>893</v>
      </c>
      <c r="G198" s="278"/>
      <c r="H198" s="279" t="s">
        <v>1</v>
      </c>
      <c r="I198" s="281"/>
      <c r="J198" s="278"/>
      <c r="K198" s="278"/>
      <c r="L198" s="282"/>
      <c r="M198" s="283"/>
      <c r="N198" s="284"/>
      <c r="O198" s="284"/>
      <c r="P198" s="284"/>
      <c r="Q198" s="284"/>
      <c r="R198" s="284"/>
      <c r="S198" s="284"/>
      <c r="T198" s="28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6" t="s">
        <v>207</v>
      </c>
      <c r="AU198" s="286" t="s">
        <v>88</v>
      </c>
      <c r="AV198" s="15" t="s">
        <v>86</v>
      </c>
      <c r="AW198" s="15" t="s">
        <v>35</v>
      </c>
      <c r="AX198" s="15" t="s">
        <v>78</v>
      </c>
      <c r="AY198" s="286" t="s">
        <v>134</v>
      </c>
    </row>
    <row r="199" s="14" customFormat="1">
      <c r="A199" s="14"/>
      <c r="B199" s="248"/>
      <c r="C199" s="249"/>
      <c r="D199" s="231" t="s">
        <v>207</v>
      </c>
      <c r="E199" s="250" t="s">
        <v>1</v>
      </c>
      <c r="F199" s="251" t="s">
        <v>209</v>
      </c>
      <c r="G199" s="249"/>
      <c r="H199" s="252">
        <v>0.56299999999999994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207</v>
      </c>
      <c r="AU199" s="258" t="s">
        <v>88</v>
      </c>
      <c r="AV199" s="14" t="s">
        <v>155</v>
      </c>
      <c r="AW199" s="14" t="s">
        <v>35</v>
      </c>
      <c r="AX199" s="14" t="s">
        <v>86</v>
      </c>
      <c r="AY199" s="258" t="s">
        <v>134</v>
      </c>
    </row>
    <row r="200" s="2" customFormat="1" ht="16.5" customHeight="1">
      <c r="A200" s="38"/>
      <c r="B200" s="39"/>
      <c r="C200" s="218" t="s">
        <v>336</v>
      </c>
      <c r="D200" s="218" t="s">
        <v>137</v>
      </c>
      <c r="E200" s="219" t="s">
        <v>894</v>
      </c>
      <c r="F200" s="220" t="s">
        <v>895</v>
      </c>
      <c r="G200" s="221" t="s">
        <v>896</v>
      </c>
      <c r="H200" s="222">
        <v>13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43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155</v>
      </c>
      <c r="AT200" s="229" t="s">
        <v>137</v>
      </c>
      <c r="AU200" s="229" t="s">
        <v>88</v>
      </c>
      <c r="AY200" s="17" t="s">
        <v>134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86</v>
      </c>
      <c r="BK200" s="230">
        <f>ROUND(I200*H200,2)</f>
        <v>0</v>
      </c>
      <c r="BL200" s="17" t="s">
        <v>155</v>
      </c>
      <c r="BM200" s="229" t="s">
        <v>440</v>
      </c>
    </row>
    <row r="201" s="2" customFormat="1">
      <c r="A201" s="38"/>
      <c r="B201" s="39"/>
      <c r="C201" s="40"/>
      <c r="D201" s="231" t="s">
        <v>144</v>
      </c>
      <c r="E201" s="40"/>
      <c r="F201" s="232" t="s">
        <v>895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144</v>
      </c>
      <c r="AU201" s="17" t="s">
        <v>88</v>
      </c>
    </row>
    <row r="202" s="2" customFormat="1" ht="24.15" customHeight="1">
      <c r="A202" s="38"/>
      <c r="B202" s="39"/>
      <c r="C202" s="218" t="s">
        <v>342</v>
      </c>
      <c r="D202" s="218" t="s">
        <v>137</v>
      </c>
      <c r="E202" s="219" t="s">
        <v>897</v>
      </c>
      <c r="F202" s="220" t="s">
        <v>898</v>
      </c>
      <c r="G202" s="221" t="s">
        <v>242</v>
      </c>
      <c r="H202" s="222">
        <v>13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43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155</v>
      </c>
      <c r="AT202" s="229" t="s">
        <v>137</v>
      </c>
      <c r="AU202" s="229" t="s">
        <v>88</v>
      </c>
      <c r="AY202" s="17" t="s">
        <v>134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86</v>
      </c>
      <c r="BK202" s="230">
        <f>ROUND(I202*H202,2)</f>
        <v>0</v>
      </c>
      <c r="BL202" s="17" t="s">
        <v>155</v>
      </c>
      <c r="BM202" s="229" t="s">
        <v>453</v>
      </c>
    </row>
    <row r="203" s="2" customFormat="1">
      <c r="A203" s="38"/>
      <c r="B203" s="39"/>
      <c r="C203" s="40"/>
      <c r="D203" s="231" t="s">
        <v>144</v>
      </c>
      <c r="E203" s="40"/>
      <c r="F203" s="232" t="s">
        <v>898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144</v>
      </c>
      <c r="AU203" s="17" t="s">
        <v>88</v>
      </c>
    </row>
    <row r="204" s="13" customFormat="1">
      <c r="A204" s="13"/>
      <c r="B204" s="237"/>
      <c r="C204" s="238"/>
      <c r="D204" s="231" t="s">
        <v>207</v>
      </c>
      <c r="E204" s="239" t="s">
        <v>1</v>
      </c>
      <c r="F204" s="240" t="s">
        <v>899</v>
      </c>
      <c r="G204" s="238"/>
      <c r="H204" s="241">
        <v>13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207</v>
      </c>
      <c r="AU204" s="247" t="s">
        <v>88</v>
      </c>
      <c r="AV204" s="13" t="s">
        <v>88</v>
      </c>
      <c r="AW204" s="13" t="s">
        <v>35</v>
      </c>
      <c r="AX204" s="13" t="s">
        <v>78</v>
      </c>
      <c r="AY204" s="247" t="s">
        <v>134</v>
      </c>
    </row>
    <row r="205" s="15" customFormat="1">
      <c r="A205" s="15"/>
      <c r="B205" s="277"/>
      <c r="C205" s="278"/>
      <c r="D205" s="231" t="s">
        <v>207</v>
      </c>
      <c r="E205" s="279" t="s">
        <v>1</v>
      </c>
      <c r="F205" s="280" t="s">
        <v>900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6" t="s">
        <v>207</v>
      </c>
      <c r="AU205" s="286" t="s">
        <v>88</v>
      </c>
      <c r="AV205" s="15" t="s">
        <v>86</v>
      </c>
      <c r="AW205" s="15" t="s">
        <v>35</v>
      </c>
      <c r="AX205" s="15" t="s">
        <v>78</v>
      </c>
      <c r="AY205" s="286" t="s">
        <v>134</v>
      </c>
    </row>
    <row r="206" s="14" customFormat="1">
      <c r="A206" s="14"/>
      <c r="B206" s="248"/>
      <c r="C206" s="249"/>
      <c r="D206" s="231" t="s">
        <v>207</v>
      </c>
      <c r="E206" s="250" t="s">
        <v>1</v>
      </c>
      <c r="F206" s="251" t="s">
        <v>209</v>
      </c>
      <c r="G206" s="249"/>
      <c r="H206" s="252">
        <v>13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207</v>
      </c>
      <c r="AU206" s="258" t="s">
        <v>88</v>
      </c>
      <c r="AV206" s="14" t="s">
        <v>155</v>
      </c>
      <c r="AW206" s="14" t="s">
        <v>35</v>
      </c>
      <c r="AX206" s="14" t="s">
        <v>86</v>
      </c>
      <c r="AY206" s="258" t="s">
        <v>134</v>
      </c>
    </row>
    <row r="207" s="2" customFormat="1" ht="49.05" customHeight="1">
      <c r="A207" s="38"/>
      <c r="B207" s="39"/>
      <c r="C207" s="264" t="s">
        <v>347</v>
      </c>
      <c r="D207" s="264" t="s">
        <v>307</v>
      </c>
      <c r="E207" s="265" t="s">
        <v>901</v>
      </c>
      <c r="F207" s="266" t="s">
        <v>902</v>
      </c>
      <c r="G207" s="267" t="s">
        <v>903</v>
      </c>
      <c r="H207" s="268">
        <v>3.25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43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176</v>
      </c>
      <c r="AT207" s="229" t="s">
        <v>307</v>
      </c>
      <c r="AU207" s="229" t="s">
        <v>88</v>
      </c>
      <c r="AY207" s="17" t="s">
        <v>134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86</v>
      </c>
      <c r="BK207" s="230">
        <f>ROUND(I207*H207,2)</f>
        <v>0</v>
      </c>
      <c r="BL207" s="17" t="s">
        <v>155</v>
      </c>
      <c r="BM207" s="229" t="s">
        <v>462</v>
      </c>
    </row>
    <row r="208" s="2" customFormat="1">
      <c r="A208" s="38"/>
      <c r="B208" s="39"/>
      <c r="C208" s="40"/>
      <c r="D208" s="231" t="s">
        <v>144</v>
      </c>
      <c r="E208" s="40"/>
      <c r="F208" s="232" t="s">
        <v>902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144</v>
      </c>
      <c r="AU208" s="17" t="s">
        <v>88</v>
      </c>
    </row>
    <row r="209" s="13" customFormat="1">
      <c r="A209" s="13"/>
      <c r="B209" s="237"/>
      <c r="C209" s="238"/>
      <c r="D209" s="231" t="s">
        <v>207</v>
      </c>
      <c r="E209" s="239" t="s">
        <v>1</v>
      </c>
      <c r="F209" s="240" t="s">
        <v>904</v>
      </c>
      <c r="G209" s="238"/>
      <c r="H209" s="241">
        <v>3.25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207</v>
      </c>
      <c r="AU209" s="247" t="s">
        <v>88</v>
      </c>
      <c r="AV209" s="13" t="s">
        <v>88</v>
      </c>
      <c r="AW209" s="13" t="s">
        <v>35</v>
      </c>
      <c r="AX209" s="13" t="s">
        <v>78</v>
      </c>
      <c r="AY209" s="247" t="s">
        <v>134</v>
      </c>
    </row>
    <row r="210" s="15" customFormat="1">
      <c r="A210" s="15"/>
      <c r="B210" s="277"/>
      <c r="C210" s="278"/>
      <c r="D210" s="231" t="s">
        <v>207</v>
      </c>
      <c r="E210" s="279" t="s">
        <v>1</v>
      </c>
      <c r="F210" s="280" t="s">
        <v>905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6" t="s">
        <v>207</v>
      </c>
      <c r="AU210" s="286" t="s">
        <v>88</v>
      </c>
      <c r="AV210" s="15" t="s">
        <v>86</v>
      </c>
      <c r="AW210" s="15" t="s">
        <v>35</v>
      </c>
      <c r="AX210" s="15" t="s">
        <v>78</v>
      </c>
      <c r="AY210" s="286" t="s">
        <v>134</v>
      </c>
    </row>
    <row r="211" s="14" customFormat="1">
      <c r="A211" s="14"/>
      <c r="B211" s="248"/>
      <c r="C211" s="249"/>
      <c r="D211" s="231" t="s">
        <v>207</v>
      </c>
      <c r="E211" s="250" t="s">
        <v>1</v>
      </c>
      <c r="F211" s="251" t="s">
        <v>209</v>
      </c>
      <c r="G211" s="249"/>
      <c r="H211" s="252">
        <v>3.25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207</v>
      </c>
      <c r="AU211" s="258" t="s">
        <v>88</v>
      </c>
      <c r="AV211" s="14" t="s">
        <v>155</v>
      </c>
      <c r="AW211" s="14" t="s">
        <v>35</v>
      </c>
      <c r="AX211" s="14" t="s">
        <v>86</v>
      </c>
      <c r="AY211" s="258" t="s">
        <v>134</v>
      </c>
    </row>
    <row r="212" s="2" customFormat="1" ht="16.5" customHeight="1">
      <c r="A212" s="38"/>
      <c r="B212" s="39"/>
      <c r="C212" s="264" t="s">
        <v>7</v>
      </c>
      <c r="D212" s="264" t="s">
        <v>307</v>
      </c>
      <c r="E212" s="265" t="s">
        <v>906</v>
      </c>
      <c r="F212" s="266" t="s">
        <v>907</v>
      </c>
      <c r="G212" s="267" t="s">
        <v>903</v>
      </c>
      <c r="H212" s="268">
        <v>0.52000000000000002</v>
      </c>
      <c r="I212" s="269"/>
      <c r="J212" s="270">
        <f>ROUND(I212*H212,2)</f>
        <v>0</v>
      </c>
      <c r="K212" s="266" t="s">
        <v>1</v>
      </c>
      <c r="L212" s="271"/>
      <c r="M212" s="272" t="s">
        <v>1</v>
      </c>
      <c r="N212" s="273" t="s">
        <v>43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176</v>
      </c>
      <c r="AT212" s="229" t="s">
        <v>307</v>
      </c>
      <c r="AU212" s="229" t="s">
        <v>88</v>
      </c>
      <c r="AY212" s="17" t="s">
        <v>134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86</v>
      </c>
      <c r="BK212" s="230">
        <f>ROUND(I212*H212,2)</f>
        <v>0</v>
      </c>
      <c r="BL212" s="17" t="s">
        <v>155</v>
      </c>
      <c r="BM212" s="229" t="s">
        <v>471</v>
      </c>
    </row>
    <row r="213" s="2" customFormat="1">
      <c r="A213" s="38"/>
      <c r="B213" s="39"/>
      <c r="C213" s="40"/>
      <c r="D213" s="231" t="s">
        <v>144</v>
      </c>
      <c r="E213" s="40"/>
      <c r="F213" s="232" t="s">
        <v>907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144</v>
      </c>
      <c r="AU213" s="17" t="s">
        <v>88</v>
      </c>
    </row>
    <row r="214" s="15" customFormat="1">
      <c r="A214" s="15"/>
      <c r="B214" s="277"/>
      <c r="C214" s="278"/>
      <c r="D214" s="231" t="s">
        <v>207</v>
      </c>
      <c r="E214" s="279" t="s">
        <v>1</v>
      </c>
      <c r="F214" s="280" t="s">
        <v>908</v>
      </c>
      <c r="G214" s="278"/>
      <c r="H214" s="279" t="s">
        <v>1</v>
      </c>
      <c r="I214" s="281"/>
      <c r="J214" s="278"/>
      <c r="K214" s="278"/>
      <c r="L214" s="282"/>
      <c r="M214" s="283"/>
      <c r="N214" s="284"/>
      <c r="O214" s="284"/>
      <c r="P214" s="284"/>
      <c r="Q214" s="284"/>
      <c r="R214" s="284"/>
      <c r="S214" s="284"/>
      <c r="T214" s="28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6" t="s">
        <v>207</v>
      </c>
      <c r="AU214" s="286" t="s">
        <v>88</v>
      </c>
      <c r="AV214" s="15" t="s">
        <v>86</v>
      </c>
      <c r="AW214" s="15" t="s">
        <v>35</v>
      </c>
      <c r="AX214" s="15" t="s">
        <v>78</v>
      </c>
      <c r="AY214" s="286" t="s">
        <v>134</v>
      </c>
    </row>
    <row r="215" s="13" customFormat="1">
      <c r="A215" s="13"/>
      <c r="B215" s="237"/>
      <c r="C215" s="238"/>
      <c r="D215" s="231" t="s">
        <v>207</v>
      </c>
      <c r="E215" s="239" t="s">
        <v>1</v>
      </c>
      <c r="F215" s="240" t="s">
        <v>909</v>
      </c>
      <c r="G215" s="238"/>
      <c r="H215" s="241">
        <v>0.52000000000000002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207</v>
      </c>
      <c r="AU215" s="247" t="s">
        <v>88</v>
      </c>
      <c r="AV215" s="13" t="s">
        <v>88</v>
      </c>
      <c r="AW215" s="13" t="s">
        <v>35</v>
      </c>
      <c r="AX215" s="13" t="s">
        <v>78</v>
      </c>
      <c r="AY215" s="247" t="s">
        <v>134</v>
      </c>
    </row>
    <row r="216" s="14" customFormat="1">
      <c r="A216" s="14"/>
      <c r="B216" s="248"/>
      <c r="C216" s="249"/>
      <c r="D216" s="231" t="s">
        <v>207</v>
      </c>
      <c r="E216" s="250" t="s">
        <v>1</v>
      </c>
      <c r="F216" s="251" t="s">
        <v>209</v>
      </c>
      <c r="G216" s="249"/>
      <c r="H216" s="252">
        <v>0.52000000000000002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207</v>
      </c>
      <c r="AU216" s="258" t="s">
        <v>88</v>
      </c>
      <c r="AV216" s="14" t="s">
        <v>155</v>
      </c>
      <c r="AW216" s="14" t="s">
        <v>35</v>
      </c>
      <c r="AX216" s="14" t="s">
        <v>86</v>
      </c>
      <c r="AY216" s="258" t="s">
        <v>134</v>
      </c>
    </row>
    <row r="217" s="2" customFormat="1" ht="24.15" customHeight="1">
      <c r="A217" s="38"/>
      <c r="B217" s="39"/>
      <c r="C217" s="218" t="s">
        <v>359</v>
      </c>
      <c r="D217" s="218" t="s">
        <v>137</v>
      </c>
      <c r="E217" s="219" t="s">
        <v>910</v>
      </c>
      <c r="F217" s="220" t="s">
        <v>911</v>
      </c>
      <c r="G217" s="221" t="s">
        <v>247</v>
      </c>
      <c r="H217" s="222">
        <v>15.6</v>
      </c>
      <c r="I217" s="223"/>
      <c r="J217" s="224">
        <f>ROUND(I217*H217,2)</f>
        <v>0</v>
      </c>
      <c r="K217" s="220" t="s">
        <v>1</v>
      </c>
      <c r="L217" s="44"/>
      <c r="M217" s="225" t="s">
        <v>1</v>
      </c>
      <c r="N217" s="226" t="s">
        <v>43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155</v>
      </c>
      <c r="AT217" s="229" t="s">
        <v>137</v>
      </c>
      <c r="AU217" s="229" t="s">
        <v>88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86</v>
      </c>
      <c r="BK217" s="230">
        <f>ROUND(I217*H217,2)</f>
        <v>0</v>
      </c>
      <c r="BL217" s="17" t="s">
        <v>155</v>
      </c>
      <c r="BM217" s="229" t="s">
        <v>480</v>
      </c>
    </row>
    <row r="218" s="2" customFormat="1">
      <c r="A218" s="38"/>
      <c r="B218" s="39"/>
      <c r="C218" s="40"/>
      <c r="D218" s="231" t="s">
        <v>144</v>
      </c>
      <c r="E218" s="40"/>
      <c r="F218" s="232" t="s">
        <v>911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144</v>
      </c>
      <c r="AU218" s="17" t="s">
        <v>88</v>
      </c>
    </row>
    <row r="219" s="13" customFormat="1">
      <c r="A219" s="13"/>
      <c r="B219" s="237"/>
      <c r="C219" s="238"/>
      <c r="D219" s="231" t="s">
        <v>207</v>
      </c>
      <c r="E219" s="239" t="s">
        <v>1</v>
      </c>
      <c r="F219" s="240" t="s">
        <v>912</v>
      </c>
      <c r="G219" s="238"/>
      <c r="H219" s="241">
        <v>15.6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207</v>
      </c>
      <c r="AU219" s="247" t="s">
        <v>88</v>
      </c>
      <c r="AV219" s="13" t="s">
        <v>88</v>
      </c>
      <c r="AW219" s="13" t="s">
        <v>35</v>
      </c>
      <c r="AX219" s="13" t="s">
        <v>78</v>
      </c>
      <c r="AY219" s="247" t="s">
        <v>134</v>
      </c>
    </row>
    <row r="220" s="15" customFormat="1">
      <c r="A220" s="15"/>
      <c r="B220" s="277"/>
      <c r="C220" s="278"/>
      <c r="D220" s="231" t="s">
        <v>207</v>
      </c>
      <c r="E220" s="279" t="s">
        <v>1</v>
      </c>
      <c r="F220" s="280" t="s">
        <v>913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6" t="s">
        <v>207</v>
      </c>
      <c r="AU220" s="286" t="s">
        <v>88</v>
      </c>
      <c r="AV220" s="15" t="s">
        <v>86</v>
      </c>
      <c r="AW220" s="15" t="s">
        <v>35</v>
      </c>
      <c r="AX220" s="15" t="s">
        <v>78</v>
      </c>
      <c r="AY220" s="286" t="s">
        <v>134</v>
      </c>
    </row>
    <row r="221" s="15" customFormat="1">
      <c r="A221" s="15"/>
      <c r="B221" s="277"/>
      <c r="C221" s="278"/>
      <c r="D221" s="231" t="s">
        <v>207</v>
      </c>
      <c r="E221" s="279" t="s">
        <v>1</v>
      </c>
      <c r="F221" s="280" t="s">
        <v>914</v>
      </c>
      <c r="G221" s="278"/>
      <c r="H221" s="279" t="s">
        <v>1</v>
      </c>
      <c r="I221" s="281"/>
      <c r="J221" s="278"/>
      <c r="K221" s="278"/>
      <c r="L221" s="282"/>
      <c r="M221" s="283"/>
      <c r="N221" s="284"/>
      <c r="O221" s="284"/>
      <c r="P221" s="284"/>
      <c r="Q221" s="284"/>
      <c r="R221" s="284"/>
      <c r="S221" s="284"/>
      <c r="T221" s="28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6" t="s">
        <v>207</v>
      </c>
      <c r="AU221" s="286" t="s">
        <v>88</v>
      </c>
      <c r="AV221" s="15" t="s">
        <v>86</v>
      </c>
      <c r="AW221" s="15" t="s">
        <v>35</v>
      </c>
      <c r="AX221" s="15" t="s">
        <v>78</v>
      </c>
      <c r="AY221" s="286" t="s">
        <v>134</v>
      </c>
    </row>
    <row r="222" s="14" customFormat="1">
      <c r="A222" s="14"/>
      <c r="B222" s="248"/>
      <c r="C222" s="249"/>
      <c r="D222" s="231" t="s">
        <v>207</v>
      </c>
      <c r="E222" s="250" t="s">
        <v>1</v>
      </c>
      <c r="F222" s="251" t="s">
        <v>209</v>
      </c>
      <c r="G222" s="249"/>
      <c r="H222" s="252">
        <v>15.6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207</v>
      </c>
      <c r="AU222" s="258" t="s">
        <v>88</v>
      </c>
      <c r="AV222" s="14" t="s">
        <v>155</v>
      </c>
      <c r="AW222" s="14" t="s">
        <v>35</v>
      </c>
      <c r="AX222" s="14" t="s">
        <v>86</v>
      </c>
      <c r="AY222" s="258" t="s">
        <v>134</v>
      </c>
    </row>
    <row r="223" s="2" customFormat="1" ht="16.5" customHeight="1">
      <c r="A223" s="38"/>
      <c r="B223" s="39"/>
      <c r="C223" s="264" t="s">
        <v>365</v>
      </c>
      <c r="D223" s="264" t="s">
        <v>307</v>
      </c>
      <c r="E223" s="265" t="s">
        <v>915</v>
      </c>
      <c r="F223" s="266" t="s">
        <v>916</v>
      </c>
      <c r="G223" s="267" t="s">
        <v>247</v>
      </c>
      <c r="H223" s="268">
        <v>15.6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43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176</v>
      </c>
      <c r="AT223" s="229" t="s">
        <v>307</v>
      </c>
      <c r="AU223" s="229" t="s">
        <v>88</v>
      </c>
      <c r="AY223" s="17" t="s">
        <v>134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155</v>
      </c>
      <c r="BM223" s="229" t="s">
        <v>489</v>
      </c>
    </row>
    <row r="224" s="2" customFormat="1">
      <c r="A224" s="38"/>
      <c r="B224" s="39"/>
      <c r="C224" s="40"/>
      <c r="D224" s="231" t="s">
        <v>144</v>
      </c>
      <c r="E224" s="40"/>
      <c r="F224" s="232" t="s">
        <v>916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144</v>
      </c>
      <c r="AU224" s="17" t="s">
        <v>88</v>
      </c>
    </row>
    <row r="225" s="2" customFormat="1" ht="24.15" customHeight="1">
      <c r="A225" s="38"/>
      <c r="B225" s="39"/>
      <c r="C225" s="264" t="s">
        <v>371</v>
      </c>
      <c r="D225" s="264" t="s">
        <v>307</v>
      </c>
      <c r="E225" s="265" t="s">
        <v>917</v>
      </c>
      <c r="F225" s="266" t="s">
        <v>918</v>
      </c>
      <c r="G225" s="267" t="s">
        <v>242</v>
      </c>
      <c r="H225" s="268">
        <v>6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43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176</v>
      </c>
      <c r="AT225" s="229" t="s">
        <v>307</v>
      </c>
      <c r="AU225" s="229" t="s">
        <v>88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86</v>
      </c>
      <c r="BK225" s="230">
        <f>ROUND(I225*H225,2)</f>
        <v>0</v>
      </c>
      <c r="BL225" s="17" t="s">
        <v>155</v>
      </c>
      <c r="BM225" s="229" t="s">
        <v>497</v>
      </c>
    </row>
    <row r="226" s="2" customFormat="1">
      <c r="A226" s="38"/>
      <c r="B226" s="39"/>
      <c r="C226" s="40"/>
      <c r="D226" s="231" t="s">
        <v>144</v>
      </c>
      <c r="E226" s="40"/>
      <c r="F226" s="232" t="s">
        <v>918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144</v>
      </c>
      <c r="AU226" s="17" t="s">
        <v>88</v>
      </c>
    </row>
    <row r="227" s="13" customFormat="1">
      <c r="A227" s="13"/>
      <c r="B227" s="237"/>
      <c r="C227" s="238"/>
      <c r="D227" s="231" t="s">
        <v>207</v>
      </c>
      <c r="E227" s="239" t="s">
        <v>1</v>
      </c>
      <c r="F227" s="240" t="s">
        <v>919</v>
      </c>
      <c r="G227" s="238"/>
      <c r="H227" s="241">
        <v>6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207</v>
      </c>
      <c r="AU227" s="247" t="s">
        <v>88</v>
      </c>
      <c r="AV227" s="13" t="s">
        <v>88</v>
      </c>
      <c r="AW227" s="13" t="s">
        <v>35</v>
      </c>
      <c r="AX227" s="13" t="s">
        <v>78</v>
      </c>
      <c r="AY227" s="247" t="s">
        <v>134</v>
      </c>
    </row>
    <row r="228" s="14" customFormat="1">
      <c r="A228" s="14"/>
      <c r="B228" s="248"/>
      <c r="C228" s="249"/>
      <c r="D228" s="231" t="s">
        <v>207</v>
      </c>
      <c r="E228" s="250" t="s">
        <v>1</v>
      </c>
      <c r="F228" s="251" t="s">
        <v>209</v>
      </c>
      <c r="G228" s="249"/>
      <c r="H228" s="252">
        <v>6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207</v>
      </c>
      <c r="AU228" s="258" t="s">
        <v>88</v>
      </c>
      <c r="AV228" s="14" t="s">
        <v>155</v>
      </c>
      <c r="AW228" s="14" t="s">
        <v>35</v>
      </c>
      <c r="AX228" s="14" t="s">
        <v>86</v>
      </c>
      <c r="AY228" s="258" t="s">
        <v>134</v>
      </c>
    </row>
    <row r="229" s="2" customFormat="1" ht="24.15" customHeight="1">
      <c r="A229" s="38"/>
      <c r="B229" s="39"/>
      <c r="C229" s="218" t="s">
        <v>378</v>
      </c>
      <c r="D229" s="218" t="s">
        <v>137</v>
      </c>
      <c r="E229" s="219" t="s">
        <v>920</v>
      </c>
      <c r="F229" s="220" t="s">
        <v>921</v>
      </c>
      <c r="G229" s="221" t="s">
        <v>247</v>
      </c>
      <c r="H229" s="222">
        <v>6</v>
      </c>
      <c r="I229" s="223"/>
      <c r="J229" s="224">
        <f>ROUND(I229*H229,2)</f>
        <v>0</v>
      </c>
      <c r="K229" s="220" t="s">
        <v>1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155</v>
      </c>
      <c r="AT229" s="229" t="s">
        <v>137</v>
      </c>
      <c r="AU229" s="229" t="s">
        <v>88</v>
      </c>
      <c r="AY229" s="17" t="s">
        <v>134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86</v>
      </c>
      <c r="BK229" s="230">
        <f>ROUND(I229*H229,2)</f>
        <v>0</v>
      </c>
      <c r="BL229" s="17" t="s">
        <v>155</v>
      </c>
      <c r="BM229" s="229" t="s">
        <v>505</v>
      </c>
    </row>
    <row r="230" s="2" customFormat="1">
      <c r="A230" s="38"/>
      <c r="B230" s="39"/>
      <c r="C230" s="40"/>
      <c r="D230" s="231" t="s">
        <v>144</v>
      </c>
      <c r="E230" s="40"/>
      <c r="F230" s="232" t="s">
        <v>921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144</v>
      </c>
      <c r="AU230" s="17" t="s">
        <v>88</v>
      </c>
    </row>
    <row r="231" s="13" customFormat="1">
      <c r="A231" s="13"/>
      <c r="B231" s="237"/>
      <c r="C231" s="238"/>
      <c r="D231" s="231" t="s">
        <v>207</v>
      </c>
      <c r="E231" s="239" t="s">
        <v>1</v>
      </c>
      <c r="F231" s="240" t="s">
        <v>922</v>
      </c>
      <c r="G231" s="238"/>
      <c r="H231" s="241">
        <v>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207</v>
      </c>
      <c r="AU231" s="247" t="s">
        <v>88</v>
      </c>
      <c r="AV231" s="13" t="s">
        <v>88</v>
      </c>
      <c r="AW231" s="13" t="s">
        <v>35</v>
      </c>
      <c r="AX231" s="13" t="s">
        <v>78</v>
      </c>
      <c r="AY231" s="247" t="s">
        <v>134</v>
      </c>
    </row>
    <row r="232" s="15" customFormat="1">
      <c r="A232" s="15"/>
      <c r="B232" s="277"/>
      <c r="C232" s="278"/>
      <c r="D232" s="231" t="s">
        <v>207</v>
      </c>
      <c r="E232" s="279" t="s">
        <v>1</v>
      </c>
      <c r="F232" s="280" t="s">
        <v>923</v>
      </c>
      <c r="G232" s="278"/>
      <c r="H232" s="279" t="s">
        <v>1</v>
      </c>
      <c r="I232" s="281"/>
      <c r="J232" s="278"/>
      <c r="K232" s="278"/>
      <c r="L232" s="282"/>
      <c r="M232" s="283"/>
      <c r="N232" s="284"/>
      <c r="O232" s="284"/>
      <c r="P232" s="284"/>
      <c r="Q232" s="284"/>
      <c r="R232" s="284"/>
      <c r="S232" s="284"/>
      <c r="T232" s="28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6" t="s">
        <v>207</v>
      </c>
      <c r="AU232" s="286" t="s">
        <v>88</v>
      </c>
      <c r="AV232" s="15" t="s">
        <v>86</v>
      </c>
      <c r="AW232" s="15" t="s">
        <v>35</v>
      </c>
      <c r="AX232" s="15" t="s">
        <v>78</v>
      </c>
      <c r="AY232" s="286" t="s">
        <v>134</v>
      </c>
    </row>
    <row r="233" s="14" customFormat="1">
      <c r="A233" s="14"/>
      <c r="B233" s="248"/>
      <c r="C233" s="249"/>
      <c r="D233" s="231" t="s">
        <v>207</v>
      </c>
      <c r="E233" s="250" t="s">
        <v>1</v>
      </c>
      <c r="F233" s="251" t="s">
        <v>209</v>
      </c>
      <c r="G233" s="249"/>
      <c r="H233" s="252">
        <v>6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207</v>
      </c>
      <c r="AU233" s="258" t="s">
        <v>88</v>
      </c>
      <c r="AV233" s="14" t="s">
        <v>155</v>
      </c>
      <c r="AW233" s="14" t="s">
        <v>35</v>
      </c>
      <c r="AX233" s="14" t="s">
        <v>86</v>
      </c>
      <c r="AY233" s="258" t="s">
        <v>134</v>
      </c>
    </row>
    <row r="234" s="2" customFormat="1" ht="16.5" customHeight="1">
      <c r="A234" s="38"/>
      <c r="B234" s="39"/>
      <c r="C234" s="264" t="s">
        <v>386</v>
      </c>
      <c r="D234" s="264" t="s">
        <v>307</v>
      </c>
      <c r="E234" s="265" t="s">
        <v>924</v>
      </c>
      <c r="F234" s="266" t="s">
        <v>925</v>
      </c>
      <c r="G234" s="267" t="s">
        <v>280</v>
      </c>
      <c r="H234" s="268">
        <v>0.59999999999999998</v>
      </c>
      <c r="I234" s="269"/>
      <c r="J234" s="270">
        <f>ROUND(I234*H234,2)</f>
        <v>0</v>
      </c>
      <c r="K234" s="266" t="s">
        <v>1</v>
      </c>
      <c r="L234" s="271"/>
      <c r="M234" s="272" t="s">
        <v>1</v>
      </c>
      <c r="N234" s="273" t="s">
        <v>43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176</v>
      </c>
      <c r="AT234" s="229" t="s">
        <v>307</v>
      </c>
      <c r="AU234" s="229" t="s">
        <v>88</v>
      </c>
      <c r="AY234" s="17" t="s">
        <v>134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86</v>
      </c>
      <c r="BK234" s="230">
        <f>ROUND(I234*H234,2)</f>
        <v>0</v>
      </c>
      <c r="BL234" s="17" t="s">
        <v>155</v>
      </c>
      <c r="BM234" s="229" t="s">
        <v>521</v>
      </c>
    </row>
    <row r="235" s="2" customFormat="1">
      <c r="A235" s="38"/>
      <c r="B235" s="39"/>
      <c r="C235" s="40"/>
      <c r="D235" s="231" t="s">
        <v>144</v>
      </c>
      <c r="E235" s="40"/>
      <c r="F235" s="232" t="s">
        <v>925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144</v>
      </c>
      <c r="AU235" s="17" t="s">
        <v>88</v>
      </c>
    </row>
    <row r="236" s="13" customFormat="1">
      <c r="A236" s="13"/>
      <c r="B236" s="237"/>
      <c r="C236" s="238"/>
      <c r="D236" s="231" t="s">
        <v>207</v>
      </c>
      <c r="E236" s="239" t="s">
        <v>1</v>
      </c>
      <c r="F236" s="240" t="s">
        <v>926</v>
      </c>
      <c r="G236" s="238"/>
      <c r="H236" s="241">
        <v>0.59999999999999998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207</v>
      </c>
      <c r="AU236" s="247" t="s">
        <v>88</v>
      </c>
      <c r="AV236" s="13" t="s">
        <v>88</v>
      </c>
      <c r="AW236" s="13" t="s">
        <v>35</v>
      </c>
      <c r="AX236" s="13" t="s">
        <v>78</v>
      </c>
      <c r="AY236" s="247" t="s">
        <v>134</v>
      </c>
    </row>
    <row r="237" s="15" customFormat="1">
      <c r="A237" s="15"/>
      <c r="B237" s="277"/>
      <c r="C237" s="278"/>
      <c r="D237" s="231" t="s">
        <v>207</v>
      </c>
      <c r="E237" s="279" t="s">
        <v>1</v>
      </c>
      <c r="F237" s="280" t="s">
        <v>927</v>
      </c>
      <c r="G237" s="278"/>
      <c r="H237" s="279" t="s">
        <v>1</v>
      </c>
      <c r="I237" s="281"/>
      <c r="J237" s="278"/>
      <c r="K237" s="278"/>
      <c r="L237" s="282"/>
      <c r="M237" s="283"/>
      <c r="N237" s="284"/>
      <c r="O237" s="284"/>
      <c r="P237" s="284"/>
      <c r="Q237" s="284"/>
      <c r="R237" s="284"/>
      <c r="S237" s="284"/>
      <c r="T237" s="28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6" t="s">
        <v>207</v>
      </c>
      <c r="AU237" s="286" t="s">
        <v>88</v>
      </c>
      <c r="AV237" s="15" t="s">
        <v>86</v>
      </c>
      <c r="AW237" s="15" t="s">
        <v>35</v>
      </c>
      <c r="AX237" s="15" t="s">
        <v>78</v>
      </c>
      <c r="AY237" s="286" t="s">
        <v>134</v>
      </c>
    </row>
    <row r="238" s="14" customFormat="1">
      <c r="A238" s="14"/>
      <c r="B238" s="248"/>
      <c r="C238" s="249"/>
      <c r="D238" s="231" t="s">
        <v>207</v>
      </c>
      <c r="E238" s="250" t="s">
        <v>1</v>
      </c>
      <c r="F238" s="251" t="s">
        <v>209</v>
      </c>
      <c r="G238" s="249"/>
      <c r="H238" s="252">
        <v>0.59999999999999998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207</v>
      </c>
      <c r="AU238" s="258" t="s">
        <v>88</v>
      </c>
      <c r="AV238" s="14" t="s">
        <v>155</v>
      </c>
      <c r="AW238" s="14" t="s">
        <v>35</v>
      </c>
      <c r="AX238" s="14" t="s">
        <v>86</v>
      </c>
      <c r="AY238" s="258" t="s">
        <v>134</v>
      </c>
    </row>
    <row r="239" s="2" customFormat="1" ht="33" customHeight="1">
      <c r="A239" s="38"/>
      <c r="B239" s="39"/>
      <c r="C239" s="218" t="s">
        <v>394</v>
      </c>
      <c r="D239" s="218" t="s">
        <v>137</v>
      </c>
      <c r="E239" s="219" t="s">
        <v>928</v>
      </c>
      <c r="F239" s="220" t="s">
        <v>929</v>
      </c>
      <c r="G239" s="221" t="s">
        <v>242</v>
      </c>
      <c r="H239" s="222">
        <v>13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43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155</v>
      </c>
      <c r="AT239" s="229" t="s">
        <v>137</v>
      </c>
      <c r="AU239" s="229" t="s">
        <v>88</v>
      </c>
      <c r="AY239" s="17" t="s">
        <v>134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86</v>
      </c>
      <c r="BK239" s="230">
        <f>ROUND(I239*H239,2)</f>
        <v>0</v>
      </c>
      <c r="BL239" s="17" t="s">
        <v>155</v>
      </c>
      <c r="BM239" s="229" t="s">
        <v>529</v>
      </c>
    </row>
    <row r="240" s="2" customFormat="1">
      <c r="A240" s="38"/>
      <c r="B240" s="39"/>
      <c r="C240" s="40"/>
      <c r="D240" s="231" t="s">
        <v>144</v>
      </c>
      <c r="E240" s="40"/>
      <c r="F240" s="232" t="s">
        <v>929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144</v>
      </c>
      <c r="AU240" s="17" t="s">
        <v>88</v>
      </c>
    </row>
    <row r="241" s="13" customFormat="1">
      <c r="A241" s="13"/>
      <c r="B241" s="237"/>
      <c r="C241" s="238"/>
      <c r="D241" s="231" t="s">
        <v>207</v>
      </c>
      <c r="E241" s="239" t="s">
        <v>1</v>
      </c>
      <c r="F241" s="240" t="s">
        <v>203</v>
      </c>
      <c r="G241" s="238"/>
      <c r="H241" s="241">
        <v>13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207</v>
      </c>
      <c r="AU241" s="247" t="s">
        <v>88</v>
      </c>
      <c r="AV241" s="13" t="s">
        <v>88</v>
      </c>
      <c r="AW241" s="13" t="s">
        <v>35</v>
      </c>
      <c r="AX241" s="13" t="s">
        <v>78</v>
      </c>
      <c r="AY241" s="247" t="s">
        <v>134</v>
      </c>
    </row>
    <row r="242" s="15" customFormat="1">
      <c r="A242" s="15"/>
      <c r="B242" s="277"/>
      <c r="C242" s="278"/>
      <c r="D242" s="231" t="s">
        <v>207</v>
      </c>
      <c r="E242" s="279" t="s">
        <v>1</v>
      </c>
      <c r="F242" s="280" t="s">
        <v>930</v>
      </c>
      <c r="G242" s="278"/>
      <c r="H242" s="279" t="s">
        <v>1</v>
      </c>
      <c r="I242" s="281"/>
      <c r="J242" s="278"/>
      <c r="K242" s="278"/>
      <c r="L242" s="282"/>
      <c r="M242" s="283"/>
      <c r="N242" s="284"/>
      <c r="O242" s="284"/>
      <c r="P242" s="284"/>
      <c r="Q242" s="284"/>
      <c r="R242" s="284"/>
      <c r="S242" s="284"/>
      <c r="T242" s="28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6" t="s">
        <v>207</v>
      </c>
      <c r="AU242" s="286" t="s">
        <v>88</v>
      </c>
      <c r="AV242" s="15" t="s">
        <v>86</v>
      </c>
      <c r="AW242" s="15" t="s">
        <v>35</v>
      </c>
      <c r="AX242" s="15" t="s">
        <v>78</v>
      </c>
      <c r="AY242" s="286" t="s">
        <v>134</v>
      </c>
    </row>
    <row r="243" s="14" customFormat="1">
      <c r="A243" s="14"/>
      <c r="B243" s="248"/>
      <c r="C243" s="249"/>
      <c r="D243" s="231" t="s">
        <v>207</v>
      </c>
      <c r="E243" s="250" t="s">
        <v>1</v>
      </c>
      <c r="F243" s="251" t="s">
        <v>209</v>
      </c>
      <c r="G243" s="249"/>
      <c r="H243" s="252">
        <v>13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207</v>
      </c>
      <c r="AU243" s="258" t="s">
        <v>88</v>
      </c>
      <c r="AV243" s="14" t="s">
        <v>155</v>
      </c>
      <c r="AW243" s="14" t="s">
        <v>35</v>
      </c>
      <c r="AX243" s="14" t="s">
        <v>86</v>
      </c>
      <c r="AY243" s="258" t="s">
        <v>134</v>
      </c>
    </row>
    <row r="244" s="2" customFormat="1" ht="24.15" customHeight="1">
      <c r="A244" s="38"/>
      <c r="B244" s="39"/>
      <c r="C244" s="264" t="s">
        <v>399</v>
      </c>
      <c r="D244" s="264" t="s">
        <v>307</v>
      </c>
      <c r="E244" s="265" t="s">
        <v>931</v>
      </c>
      <c r="F244" s="266" t="s">
        <v>932</v>
      </c>
      <c r="G244" s="267" t="s">
        <v>933</v>
      </c>
      <c r="H244" s="268">
        <v>13</v>
      </c>
      <c r="I244" s="269"/>
      <c r="J244" s="270">
        <f>ROUND(I244*H244,2)</f>
        <v>0</v>
      </c>
      <c r="K244" s="266" t="s">
        <v>1</v>
      </c>
      <c r="L244" s="271"/>
      <c r="M244" s="272" t="s">
        <v>1</v>
      </c>
      <c r="N244" s="273" t="s">
        <v>43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176</v>
      </c>
      <c r="AT244" s="229" t="s">
        <v>307</v>
      </c>
      <c r="AU244" s="229" t="s">
        <v>88</v>
      </c>
      <c r="AY244" s="17" t="s">
        <v>134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86</v>
      </c>
      <c r="BK244" s="230">
        <f>ROUND(I244*H244,2)</f>
        <v>0</v>
      </c>
      <c r="BL244" s="17" t="s">
        <v>155</v>
      </c>
      <c r="BM244" s="229" t="s">
        <v>537</v>
      </c>
    </row>
    <row r="245" s="2" customFormat="1">
      <c r="A245" s="38"/>
      <c r="B245" s="39"/>
      <c r="C245" s="40"/>
      <c r="D245" s="231" t="s">
        <v>144</v>
      </c>
      <c r="E245" s="40"/>
      <c r="F245" s="232" t="s">
        <v>932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144</v>
      </c>
      <c r="AU245" s="17" t="s">
        <v>88</v>
      </c>
    </row>
    <row r="246" s="12" customFormat="1" ht="22.8" customHeight="1">
      <c r="A246" s="12"/>
      <c r="B246" s="202"/>
      <c r="C246" s="203"/>
      <c r="D246" s="204" t="s">
        <v>77</v>
      </c>
      <c r="E246" s="216" t="s">
        <v>413</v>
      </c>
      <c r="F246" s="216" t="s">
        <v>934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SUM(P247:P258)</f>
        <v>0</v>
      </c>
      <c r="Q246" s="210"/>
      <c r="R246" s="211">
        <f>SUM(R247:R258)</f>
        <v>0</v>
      </c>
      <c r="S246" s="210"/>
      <c r="T246" s="212">
        <f>SUM(T247:T258)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86</v>
      </c>
      <c r="AT246" s="214" t="s">
        <v>77</v>
      </c>
      <c r="AU246" s="214" t="s">
        <v>86</v>
      </c>
      <c r="AY246" s="213" t="s">
        <v>134</v>
      </c>
      <c r="BK246" s="215">
        <f>SUM(BK247:BK258)</f>
        <v>0</v>
      </c>
    </row>
    <row r="247" s="2" customFormat="1" ht="24.15" customHeight="1">
      <c r="A247" s="38"/>
      <c r="B247" s="39"/>
      <c r="C247" s="264" t="s">
        <v>402</v>
      </c>
      <c r="D247" s="264" t="s">
        <v>307</v>
      </c>
      <c r="E247" s="265" t="s">
        <v>935</v>
      </c>
      <c r="F247" s="266" t="s">
        <v>936</v>
      </c>
      <c r="G247" s="267" t="s">
        <v>896</v>
      </c>
      <c r="H247" s="268">
        <v>2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43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176</v>
      </c>
      <c r="AT247" s="229" t="s">
        <v>307</v>
      </c>
      <c r="AU247" s="229" t="s">
        <v>88</v>
      </c>
      <c r="AY247" s="17" t="s">
        <v>134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86</v>
      </c>
      <c r="BK247" s="230">
        <f>ROUND(I247*H247,2)</f>
        <v>0</v>
      </c>
      <c r="BL247" s="17" t="s">
        <v>155</v>
      </c>
      <c r="BM247" s="229" t="s">
        <v>546</v>
      </c>
    </row>
    <row r="248" s="2" customFormat="1">
      <c r="A248" s="38"/>
      <c r="B248" s="39"/>
      <c r="C248" s="40"/>
      <c r="D248" s="231" t="s">
        <v>144</v>
      </c>
      <c r="E248" s="40"/>
      <c r="F248" s="232" t="s">
        <v>936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144</v>
      </c>
      <c r="AU248" s="17" t="s">
        <v>88</v>
      </c>
    </row>
    <row r="249" s="2" customFormat="1" ht="24.15" customHeight="1">
      <c r="A249" s="38"/>
      <c r="B249" s="39"/>
      <c r="C249" s="264" t="s">
        <v>408</v>
      </c>
      <c r="D249" s="264" t="s">
        <v>307</v>
      </c>
      <c r="E249" s="265" t="s">
        <v>937</v>
      </c>
      <c r="F249" s="266" t="s">
        <v>938</v>
      </c>
      <c r="G249" s="267" t="s">
        <v>896</v>
      </c>
      <c r="H249" s="268">
        <v>1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43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176</v>
      </c>
      <c r="AT249" s="229" t="s">
        <v>307</v>
      </c>
      <c r="AU249" s="229" t="s">
        <v>88</v>
      </c>
      <c r="AY249" s="17" t="s">
        <v>134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86</v>
      </c>
      <c r="BK249" s="230">
        <f>ROUND(I249*H249,2)</f>
        <v>0</v>
      </c>
      <c r="BL249" s="17" t="s">
        <v>155</v>
      </c>
      <c r="BM249" s="229" t="s">
        <v>554</v>
      </c>
    </row>
    <row r="250" s="2" customFormat="1">
      <c r="A250" s="38"/>
      <c r="B250" s="39"/>
      <c r="C250" s="40"/>
      <c r="D250" s="231" t="s">
        <v>144</v>
      </c>
      <c r="E250" s="40"/>
      <c r="F250" s="232" t="s">
        <v>938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88</v>
      </c>
    </row>
    <row r="251" s="2" customFormat="1" ht="24.15" customHeight="1">
      <c r="A251" s="38"/>
      <c r="B251" s="39"/>
      <c r="C251" s="264" t="s">
        <v>413</v>
      </c>
      <c r="D251" s="264" t="s">
        <v>307</v>
      </c>
      <c r="E251" s="265" t="s">
        <v>939</v>
      </c>
      <c r="F251" s="266" t="s">
        <v>940</v>
      </c>
      <c r="G251" s="267" t="s">
        <v>896</v>
      </c>
      <c r="H251" s="268">
        <v>2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43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176</v>
      </c>
      <c r="AT251" s="229" t="s">
        <v>307</v>
      </c>
      <c r="AU251" s="229" t="s">
        <v>88</v>
      </c>
      <c r="AY251" s="17" t="s">
        <v>134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86</v>
      </c>
      <c r="BK251" s="230">
        <f>ROUND(I251*H251,2)</f>
        <v>0</v>
      </c>
      <c r="BL251" s="17" t="s">
        <v>155</v>
      </c>
      <c r="BM251" s="229" t="s">
        <v>568</v>
      </c>
    </row>
    <row r="252" s="2" customFormat="1">
      <c r="A252" s="38"/>
      <c r="B252" s="39"/>
      <c r="C252" s="40"/>
      <c r="D252" s="231" t="s">
        <v>144</v>
      </c>
      <c r="E252" s="40"/>
      <c r="F252" s="232" t="s">
        <v>940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144</v>
      </c>
      <c r="AU252" s="17" t="s">
        <v>88</v>
      </c>
    </row>
    <row r="253" s="2" customFormat="1" ht="24.15" customHeight="1">
      <c r="A253" s="38"/>
      <c r="B253" s="39"/>
      <c r="C253" s="264" t="s">
        <v>418</v>
      </c>
      <c r="D253" s="264" t="s">
        <v>307</v>
      </c>
      <c r="E253" s="265" t="s">
        <v>941</v>
      </c>
      <c r="F253" s="266" t="s">
        <v>942</v>
      </c>
      <c r="G253" s="267" t="s">
        <v>896</v>
      </c>
      <c r="H253" s="268">
        <v>3</v>
      </c>
      <c r="I253" s="269"/>
      <c r="J253" s="270">
        <f>ROUND(I253*H253,2)</f>
        <v>0</v>
      </c>
      <c r="K253" s="266" t="s">
        <v>1</v>
      </c>
      <c r="L253" s="271"/>
      <c r="M253" s="272" t="s">
        <v>1</v>
      </c>
      <c r="N253" s="273" t="s">
        <v>43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176</v>
      </c>
      <c r="AT253" s="229" t="s">
        <v>307</v>
      </c>
      <c r="AU253" s="229" t="s">
        <v>88</v>
      </c>
      <c r="AY253" s="17" t="s">
        <v>134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86</v>
      </c>
      <c r="BK253" s="230">
        <f>ROUND(I253*H253,2)</f>
        <v>0</v>
      </c>
      <c r="BL253" s="17" t="s">
        <v>155</v>
      </c>
      <c r="BM253" s="229" t="s">
        <v>581</v>
      </c>
    </row>
    <row r="254" s="2" customFormat="1">
      <c r="A254" s="38"/>
      <c r="B254" s="39"/>
      <c r="C254" s="40"/>
      <c r="D254" s="231" t="s">
        <v>144</v>
      </c>
      <c r="E254" s="40"/>
      <c r="F254" s="232" t="s">
        <v>942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144</v>
      </c>
      <c r="AU254" s="17" t="s">
        <v>88</v>
      </c>
    </row>
    <row r="255" s="2" customFormat="1" ht="24.15" customHeight="1">
      <c r="A255" s="38"/>
      <c r="B255" s="39"/>
      <c r="C255" s="264" t="s">
        <v>423</v>
      </c>
      <c r="D255" s="264" t="s">
        <v>307</v>
      </c>
      <c r="E255" s="265" t="s">
        <v>943</v>
      </c>
      <c r="F255" s="266" t="s">
        <v>944</v>
      </c>
      <c r="G255" s="267" t="s">
        <v>896</v>
      </c>
      <c r="H255" s="268">
        <v>4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43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176</v>
      </c>
      <c r="AT255" s="229" t="s">
        <v>307</v>
      </c>
      <c r="AU255" s="229" t="s">
        <v>88</v>
      </c>
      <c r="AY255" s="17" t="s">
        <v>134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86</v>
      </c>
      <c r="BK255" s="230">
        <f>ROUND(I255*H255,2)</f>
        <v>0</v>
      </c>
      <c r="BL255" s="17" t="s">
        <v>155</v>
      </c>
      <c r="BM255" s="229" t="s">
        <v>591</v>
      </c>
    </row>
    <row r="256" s="2" customFormat="1">
      <c r="A256" s="38"/>
      <c r="B256" s="39"/>
      <c r="C256" s="40"/>
      <c r="D256" s="231" t="s">
        <v>144</v>
      </c>
      <c r="E256" s="40"/>
      <c r="F256" s="232" t="s">
        <v>944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144</v>
      </c>
      <c r="AU256" s="17" t="s">
        <v>88</v>
      </c>
    </row>
    <row r="257" s="2" customFormat="1" ht="24.15" customHeight="1">
      <c r="A257" s="38"/>
      <c r="B257" s="39"/>
      <c r="C257" s="264" t="s">
        <v>429</v>
      </c>
      <c r="D257" s="264" t="s">
        <v>307</v>
      </c>
      <c r="E257" s="265" t="s">
        <v>945</v>
      </c>
      <c r="F257" s="266" t="s">
        <v>946</v>
      </c>
      <c r="G257" s="267" t="s">
        <v>896</v>
      </c>
      <c r="H257" s="268">
        <v>1</v>
      </c>
      <c r="I257" s="269"/>
      <c r="J257" s="270">
        <f>ROUND(I257*H257,2)</f>
        <v>0</v>
      </c>
      <c r="K257" s="266" t="s">
        <v>1</v>
      </c>
      <c r="L257" s="271"/>
      <c r="M257" s="272" t="s">
        <v>1</v>
      </c>
      <c r="N257" s="273" t="s">
        <v>43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176</v>
      </c>
      <c r="AT257" s="229" t="s">
        <v>307</v>
      </c>
      <c r="AU257" s="229" t="s">
        <v>88</v>
      </c>
      <c r="AY257" s="17" t="s">
        <v>134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86</v>
      </c>
      <c r="BK257" s="230">
        <f>ROUND(I257*H257,2)</f>
        <v>0</v>
      </c>
      <c r="BL257" s="17" t="s">
        <v>155</v>
      </c>
      <c r="BM257" s="229" t="s">
        <v>601</v>
      </c>
    </row>
    <row r="258" s="2" customFormat="1">
      <c r="A258" s="38"/>
      <c r="B258" s="39"/>
      <c r="C258" s="40"/>
      <c r="D258" s="231" t="s">
        <v>144</v>
      </c>
      <c r="E258" s="40"/>
      <c r="F258" s="232" t="s">
        <v>946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144</v>
      </c>
      <c r="AU258" s="17" t="s">
        <v>88</v>
      </c>
    </row>
    <row r="259" s="12" customFormat="1" ht="22.8" customHeight="1">
      <c r="A259" s="12"/>
      <c r="B259" s="202"/>
      <c r="C259" s="203"/>
      <c r="D259" s="204" t="s">
        <v>77</v>
      </c>
      <c r="E259" s="216" t="s">
        <v>155</v>
      </c>
      <c r="F259" s="216" t="s">
        <v>947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SUM(P260:P291)</f>
        <v>0</v>
      </c>
      <c r="Q259" s="210"/>
      <c r="R259" s="211">
        <f>SUM(R260:R291)</f>
        <v>0</v>
      </c>
      <c r="S259" s="210"/>
      <c r="T259" s="212">
        <f>SUM(T260:T291)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86</v>
      </c>
      <c r="AT259" s="214" t="s">
        <v>77</v>
      </c>
      <c r="AU259" s="214" t="s">
        <v>86</v>
      </c>
      <c r="AY259" s="213" t="s">
        <v>134</v>
      </c>
      <c r="BK259" s="215">
        <f>SUM(BK260:BK291)</f>
        <v>0</v>
      </c>
    </row>
    <row r="260" s="2" customFormat="1" ht="33" customHeight="1">
      <c r="A260" s="38"/>
      <c r="B260" s="39"/>
      <c r="C260" s="218" t="s">
        <v>435</v>
      </c>
      <c r="D260" s="218" t="s">
        <v>137</v>
      </c>
      <c r="E260" s="219" t="s">
        <v>948</v>
      </c>
      <c r="F260" s="220" t="s">
        <v>949</v>
      </c>
      <c r="G260" s="221" t="s">
        <v>242</v>
      </c>
      <c r="H260" s="222">
        <v>1922</v>
      </c>
      <c r="I260" s="223"/>
      <c r="J260" s="224">
        <f>ROUND(I260*H260,2)</f>
        <v>0</v>
      </c>
      <c r="K260" s="220" t="s">
        <v>1</v>
      </c>
      <c r="L260" s="44"/>
      <c r="M260" s="225" t="s">
        <v>1</v>
      </c>
      <c r="N260" s="226" t="s">
        <v>43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155</v>
      </c>
      <c r="AT260" s="229" t="s">
        <v>137</v>
      </c>
      <c r="AU260" s="229" t="s">
        <v>88</v>
      </c>
      <c r="AY260" s="17" t="s">
        <v>134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86</v>
      </c>
      <c r="BK260" s="230">
        <f>ROUND(I260*H260,2)</f>
        <v>0</v>
      </c>
      <c r="BL260" s="17" t="s">
        <v>155</v>
      </c>
      <c r="BM260" s="229" t="s">
        <v>617</v>
      </c>
    </row>
    <row r="261" s="2" customFormat="1">
      <c r="A261" s="38"/>
      <c r="B261" s="39"/>
      <c r="C261" s="40"/>
      <c r="D261" s="231" t="s">
        <v>144</v>
      </c>
      <c r="E261" s="40"/>
      <c r="F261" s="232" t="s">
        <v>949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144</v>
      </c>
      <c r="AU261" s="17" t="s">
        <v>88</v>
      </c>
    </row>
    <row r="262" s="2" customFormat="1" ht="16.5" customHeight="1">
      <c r="A262" s="38"/>
      <c r="B262" s="39"/>
      <c r="C262" s="264" t="s">
        <v>440</v>
      </c>
      <c r="D262" s="264" t="s">
        <v>307</v>
      </c>
      <c r="E262" s="265" t="s">
        <v>880</v>
      </c>
      <c r="F262" s="266" t="s">
        <v>881</v>
      </c>
      <c r="G262" s="267" t="s">
        <v>280</v>
      </c>
      <c r="H262" s="268">
        <v>1.9219999999999999</v>
      </c>
      <c r="I262" s="269"/>
      <c r="J262" s="270">
        <f>ROUND(I262*H262,2)</f>
        <v>0</v>
      </c>
      <c r="K262" s="266" t="s">
        <v>1</v>
      </c>
      <c r="L262" s="271"/>
      <c r="M262" s="272" t="s">
        <v>1</v>
      </c>
      <c r="N262" s="273" t="s">
        <v>43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176</v>
      </c>
      <c r="AT262" s="229" t="s">
        <v>307</v>
      </c>
      <c r="AU262" s="229" t="s">
        <v>88</v>
      </c>
      <c r="AY262" s="17" t="s">
        <v>134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86</v>
      </c>
      <c r="BK262" s="230">
        <f>ROUND(I262*H262,2)</f>
        <v>0</v>
      </c>
      <c r="BL262" s="17" t="s">
        <v>155</v>
      </c>
      <c r="BM262" s="229" t="s">
        <v>950</v>
      </c>
    </row>
    <row r="263" s="2" customFormat="1">
      <c r="A263" s="38"/>
      <c r="B263" s="39"/>
      <c r="C263" s="40"/>
      <c r="D263" s="231" t="s">
        <v>144</v>
      </c>
      <c r="E263" s="40"/>
      <c r="F263" s="232" t="s">
        <v>881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144</v>
      </c>
      <c r="AU263" s="17" t="s">
        <v>88</v>
      </c>
    </row>
    <row r="264" s="13" customFormat="1">
      <c r="A264" s="13"/>
      <c r="B264" s="237"/>
      <c r="C264" s="238"/>
      <c r="D264" s="231" t="s">
        <v>207</v>
      </c>
      <c r="E264" s="239" t="s">
        <v>1</v>
      </c>
      <c r="F264" s="240" t="s">
        <v>951</v>
      </c>
      <c r="G264" s="238"/>
      <c r="H264" s="241">
        <v>1.9219999999999999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207</v>
      </c>
      <c r="AU264" s="247" t="s">
        <v>88</v>
      </c>
      <c r="AV264" s="13" t="s">
        <v>88</v>
      </c>
      <c r="AW264" s="13" t="s">
        <v>35</v>
      </c>
      <c r="AX264" s="13" t="s">
        <v>78</v>
      </c>
      <c r="AY264" s="247" t="s">
        <v>134</v>
      </c>
    </row>
    <row r="265" s="15" customFormat="1">
      <c r="A265" s="15"/>
      <c r="B265" s="277"/>
      <c r="C265" s="278"/>
      <c r="D265" s="231" t="s">
        <v>207</v>
      </c>
      <c r="E265" s="279" t="s">
        <v>1</v>
      </c>
      <c r="F265" s="280" t="s">
        <v>952</v>
      </c>
      <c r="G265" s="278"/>
      <c r="H265" s="279" t="s">
        <v>1</v>
      </c>
      <c r="I265" s="281"/>
      <c r="J265" s="278"/>
      <c r="K265" s="278"/>
      <c r="L265" s="282"/>
      <c r="M265" s="283"/>
      <c r="N265" s="284"/>
      <c r="O265" s="284"/>
      <c r="P265" s="284"/>
      <c r="Q265" s="284"/>
      <c r="R265" s="284"/>
      <c r="S265" s="284"/>
      <c r="T265" s="28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6" t="s">
        <v>207</v>
      </c>
      <c r="AU265" s="286" t="s">
        <v>88</v>
      </c>
      <c r="AV265" s="15" t="s">
        <v>86</v>
      </c>
      <c r="AW265" s="15" t="s">
        <v>35</v>
      </c>
      <c r="AX265" s="15" t="s">
        <v>78</v>
      </c>
      <c r="AY265" s="286" t="s">
        <v>134</v>
      </c>
    </row>
    <row r="266" s="14" customFormat="1">
      <c r="A266" s="14"/>
      <c r="B266" s="248"/>
      <c r="C266" s="249"/>
      <c r="D266" s="231" t="s">
        <v>207</v>
      </c>
      <c r="E266" s="250" t="s">
        <v>1</v>
      </c>
      <c r="F266" s="251" t="s">
        <v>209</v>
      </c>
      <c r="G266" s="249"/>
      <c r="H266" s="252">
        <v>1.9219999999999999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207</v>
      </c>
      <c r="AU266" s="258" t="s">
        <v>88</v>
      </c>
      <c r="AV266" s="14" t="s">
        <v>155</v>
      </c>
      <c r="AW266" s="14" t="s">
        <v>35</v>
      </c>
      <c r="AX266" s="14" t="s">
        <v>86</v>
      </c>
      <c r="AY266" s="258" t="s">
        <v>134</v>
      </c>
    </row>
    <row r="267" s="2" customFormat="1" ht="24.15" customHeight="1">
      <c r="A267" s="38"/>
      <c r="B267" s="39"/>
      <c r="C267" s="218" t="s">
        <v>447</v>
      </c>
      <c r="D267" s="218" t="s">
        <v>137</v>
      </c>
      <c r="E267" s="219" t="s">
        <v>953</v>
      </c>
      <c r="F267" s="220" t="s">
        <v>954</v>
      </c>
      <c r="G267" s="221" t="s">
        <v>242</v>
      </c>
      <c r="H267" s="222">
        <v>1922</v>
      </c>
      <c r="I267" s="223"/>
      <c r="J267" s="224">
        <f>ROUND(I267*H267,2)</f>
        <v>0</v>
      </c>
      <c r="K267" s="220" t="s">
        <v>1</v>
      </c>
      <c r="L267" s="44"/>
      <c r="M267" s="225" t="s">
        <v>1</v>
      </c>
      <c r="N267" s="226" t="s">
        <v>43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155</v>
      </c>
      <c r="AT267" s="229" t="s">
        <v>137</v>
      </c>
      <c r="AU267" s="229" t="s">
        <v>88</v>
      </c>
      <c r="AY267" s="17" t="s">
        <v>134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86</v>
      </c>
      <c r="BK267" s="230">
        <f>ROUND(I267*H267,2)</f>
        <v>0</v>
      </c>
      <c r="BL267" s="17" t="s">
        <v>155</v>
      </c>
      <c r="BM267" s="229" t="s">
        <v>955</v>
      </c>
    </row>
    <row r="268" s="2" customFormat="1">
      <c r="A268" s="38"/>
      <c r="B268" s="39"/>
      <c r="C268" s="40"/>
      <c r="D268" s="231" t="s">
        <v>144</v>
      </c>
      <c r="E268" s="40"/>
      <c r="F268" s="232" t="s">
        <v>954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144</v>
      </c>
      <c r="AU268" s="17" t="s">
        <v>88</v>
      </c>
    </row>
    <row r="269" s="2" customFormat="1" ht="24.15" customHeight="1">
      <c r="A269" s="38"/>
      <c r="B269" s="39"/>
      <c r="C269" s="264" t="s">
        <v>453</v>
      </c>
      <c r="D269" s="264" t="s">
        <v>307</v>
      </c>
      <c r="E269" s="265" t="s">
        <v>956</v>
      </c>
      <c r="F269" s="266" t="s">
        <v>957</v>
      </c>
      <c r="G269" s="267" t="s">
        <v>896</v>
      </c>
      <c r="H269" s="268">
        <v>306</v>
      </c>
      <c r="I269" s="269"/>
      <c r="J269" s="270">
        <f>ROUND(I269*H269,2)</f>
        <v>0</v>
      </c>
      <c r="K269" s="266" t="s">
        <v>1</v>
      </c>
      <c r="L269" s="271"/>
      <c r="M269" s="272" t="s">
        <v>1</v>
      </c>
      <c r="N269" s="273" t="s">
        <v>43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176</v>
      </c>
      <c r="AT269" s="229" t="s">
        <v>307</v>
      </c>
      <c r="AU269" s="229" t="s">
        <v>88</v>
      </c>
      <c r="AY269" s="17" t="s">
        <v>134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86</v>
      </c>
      <c r="BK269" s="230">
        <f>ROUND(I269*H269,2)</f>
        <v>0</v>
      </c>
      <c r="BL269" s="17" t="s">
        <v>155</v>
      </c>
      <c r="BM269" s="229" t="s">
        <v>958</v>
      </c>
    </row>
    <row r="270" s="2" customFormat="1">
      <c r="A270" s="38"/>
      <c r="B270" s="39"/>
      <c r="C270" s="40"/>
      <c r="D270" s="231" t="s">
        <v>144</v>
      </c>
      <c r="E270" s="40"/>
      <c r="F270" s="232" t="s">
        <v>957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144</v>
      </c>
      <c r="AU270" s="17" t="s">
        <v>88</v>
      </c>
    </row>
    <row r="271" s="13" customFormat="1">
      <c r="A271" s="13"/>
      <c r="B271" s="237"/>
      <c r="C271" s="238"/>
      <c r="D271" s="231" t="s">
        <v>207</v>
      </c>
      <c r="E271" s="239" t="s">
        <v>1</v>
      </c>
      <c r="F271" s="240" t="s">
        <v>959</v>
      </c>
      <c r="G271" s="238"/>
      <c r="H271" s="241">
        <v>306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207</v>
      </c>
      <c r="AU271" s="247" t="s">
        <v>88</v>
      </c>
      <c r="AV271" s="13" t="s">
        <v>88</v>
      </c>
      <c r="AW271" s="13" t="s">
        <v>35</v>
      </c>
      <c r="AX271" s="13" t="s">
        <v>78</v>
      </c>
      <c r="AY271" s="247" t="s">
        <v>134</v>
      </c>
    </row>
    <row r="272" s="14" customFormat="1">
      <c r="A272" s="14"/>
      <c r="B272" s="248"/>
      <c r="C272" s="249"/>
      <c r="D272" s="231" t="s">
        <v>207</v>
      </c>
      <c r="E272" s="250" t="s">
        <v>1</v>
      </c>
      <c r="F272" s="251" t="s">
        <v>209</v>
      </c>
      <c r="G272" s="249"/>
      <c r="H272" s="252">
        <v>306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207</v>
      </c>
      <c r="AU272" s="258" t="s">
        <v>88</v>
      </c>
      <c r="AV272" s="14" t="s">
        <v>155</v>
      </c>
      <c r="AW272" s="14" t="s">
        <v>35</v>
      </c>
      <c r="AX272" s="14" t="s">
        <v>86</v>
      </c>
      <c r="AY272" s="258" t="s">
        <v>134</v>
      </c>
    </row>
    <row r="273" s="2" customFormat="1" ht="16.5" customHeight="1">
      <c r="A273" s="38"/>
      <c r="B273" s="39"/>
      <c r="C273" s="264" t="s">
        <v>457</v>
      </c>
      <c r="D273" s="264" t="s">
        <v>307</v>
      </c>
      <c r="E273" s="265" t="s">
        <v>906</v>
      </c>
      <c r="F273" s="266" t="s">
        <v>907</v>
      </c>
      <c r="G273" s="267" t="s">
        <v>903</v>
      </c>
      <c r="H273" s="268">
        <v>19.219999999999999</v>
      </c>
      <c r="I273" s="269"/>
      <c r="J273" s="270">
        <f>ROUND(I273*H273,2)</f>
        <v>0</v>
      </c>
      <c r="K273" s="266" t="s">
        <v>1</v>
      </c>
      <c r="L273" s="271"/>
      <c r="M273" s="272" t="s">
        <v>1</v>
      </c>
      <c r="N273" s="273" t="s">
        <v>43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176</v>
      </c>
      <c r="AT273" s="229" t="s">
        <v>307</v>
      </c>
      <c r="AU273" s="229" t="s">
        <v>88</v>
      </c>
      <c r="AY273" s="17" t="s">
        <v>134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86</v>
      </c>
      <c r="BK273" s="230">
        <f>ROUND(I273*H273,2)</f>
        <v>0</v>
      </c>
      <c r="BL273" s="17" t="s">
        <v>155</v>
      </c>
      <c r="BM273" s="229" t="s">
        <v>960</v>
      </c>
    </row>
    <row r="274" s="2" customFormat="1">
      <c r="A274" s="38"/>
      <c r="B274" s="39"/>
      <c r="C274" s="40"/>
      <c r="D274" s="231" t="s">
        <v>144</v>
      </c>
      <c r="E274" s="40"/>
      <c r="F274" s="232" t="s">
        <v>907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144</v>
      </c>
      <c r="AU274" s="17" t="s">
        <v>88</v>
      </c>
    </row>
    <row r="275" s="15" customFormat="1">
      <c r="A275" s="15"/>
      <c r="B275" s="277"/>
      <c r="C275" s="278"/>
      <c r="D275" s="231" t="s">
        <v>207</v>
      </c>
      <c r="E275" s="279" t="s">
        <v>1</v>
      </c>
      <c r="F275" s="280" t="s">
        <v>961</v>
      </c>
      <c r="G275" s="278"/>
      <c r="H275" s="279" t="s">
        <v>1</v>
      </c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6" t="s">
        <v>207</v>
      </c>
      <c r="AU275" s="286" t="s">
        <v>88</v>
      </c>
      <c r="AV275" s="15" t="s">
        <v>86</v>
      </c>
      <c r="AW275" s="15" t="s">
        <v>35</v>
      </c>
      <c r="AX275" s="15" t="s">
        <v>78</v>
      </c>
      <c r="AY275" s="286" t="s">
        <v>134</v>
      </c>
    </row>
    <row r="276" s="13" customFormat="1">
      <c r="A276" s="13"/>
      <c r="B276" s="237"/>
      <c r="C276" s="238"/>
      <c r="D276" s="231" t="s">
        <v>207</v>
      </c>
      <c r="E276" s="239" t="s">
        <v>1</v>
      </c>
      <c r="F276" s="240" t="s">
        <v>962</v>
      </c>
      <c r="G276" s="238"/>
      <c r="H276" s="241">
        <v>19.219999999999999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207</v>
      </c>
      <c r="AU276" s="247" t="s">
        <v>88</v>
      </c>
      <c r="AV276" s="13" t="s">
        <v>88</v>
      </c>
      <c r="AW276" s="13" t="s">
        <v>35</v>
      </c>
      <c r="AX276" s="13" t="s">
        <v>78</v>
      </c>
      <c r="AY276" s="247" t="s">
        <v>134</v>
      </c>
    </row>
    <row r="277" s="14" customFormat="1">
      <c r="A277" s="14"/>
      <c r="B277" s="248"/>
      <c r="C277" s="249"/>
      <c r="D277" s="231" t="s">
        <v>207</v>
      </c>
      <c r="E277" s="250" t="s">
        <v>1</v>
      </c>
      <c r="F277" s="251" t="s">
        <v>209</v>
      </c>
      <c r="G277" s="249"/>
      <c r="H277" s="252">
        <v>19.219999999999999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207</v>
      </c>
      <c r="AU277" s="258" t="s">
        <v>88</v>
      </c>
      <c r="AV277" s="14" t="s">
        <v>155</v>
      </c>
      <c r="AW277" s="14" t="s">
        <v>35</v>
      </c>
      <c r="AX277" s="14" t="s">
        <v>86</v>
      </c>
      <c r="AY277" s="258" t="s">
        <v>134</v>
      </c>
    </row>
    <row r="278" s="2" customFormat="1" ht="24.15" customHeight="1">
      <c r="A278" s="38"/>
      <c r="B278" s="39"/>
      <c r="C278" s="218" t="s">
        <v>462</v>
      </c>
      <c r="D278" s="218" t="s">
        <v>137</v>
      </c>
      <c r="E278" s="219" t="s">
        <v>963</v>
      </c>
      <c r="F278" s="220" t="s">
        <v>964</v>
      </c>
      <c r="G278" s="221" t="s">
        <v>268</v>
      </c>
      <c r="H278" s="222">
        <v>65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43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155</v>
      </c>
      <c r="AT278" s="229" t="s">
        <v>137</v>
      </c>
      <c r="AU278" s="229" t="s">
        <v>88</v>
      </c>
      <c r="AY278" s="17" t="s">
        <v>134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86</v>
      </c>
      <c r="BK278" s="230">
        <f>ROUND(I278*H278,2)</f>
        <v>0</v>
      </c>
      <c r="BL278" s="17" t="s">
        <v>155</v>
      </c>
      <c r="BM278" s="229" t="s">
        <v>965</v>
      </c>
    </row>
    <row r="279" s="2" customFormat="1">
      <c r="A279" s="38"/>
      <c r="B279" s="39"/>
      <c r="C279" s="40"/>
      <c r="D279" s="231" t="s">
        <v>144</v>
      </c>
      <c r="E279" s="40"/>
      <c r="F279" s="232" t="s">
        <v>964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144</v>
      </c>
      <c r="AU279" s="17" t="s">
        <v>88</v>
      </c>
    </row>
    <row r="280" s="2" customFormat="1" ht="24.15" customHeight="1">
      <c r="A280" s="38"/>
      <c r="B280" s="39"/>
      <c r="C280" s="264" t="s">
        <v>466</v>
      </c>
      <c r="D280" s="264" t="s">
        <v>307</v>
      </c>
      <c r="E280" s="265" t="s">
        <v>966</v>
      </c>
      <c r="F280" s="266" t="s">
        <v>967</v>
      </c>
      <c r="G280" s="267" t="s">
        <v>268</v>
      </c>
      <c r="H280" s="268">
        <v>65</v>
      </c>
      <c r="I280" s="269"/>
      <c r="J280" s="270">
        <f>ROUND(I280*H280,2)</f>
        <v>0</v>
      </c>
      <c r="K280" s="266" t="s">
        <v>1</v>
      </c>
      <c r="L280" s="271"/>
      <c r="M280" s="272" t="s">
        <v>1</v>
      </c>
      <c r="N280" s="273" t="s">
        <v>43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176</v>
      </c>
      <c r="AT280" s="229" t="s">
        <v>307</v>
      </c>
      <c r="AU280" s="229" t="s">
        <v>88</v>
      </c>
      <c r="AY280" s="17" t="s">
        <v>134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86</v>
      </c>
      <c r="BK280" s="230">
        <f>ROUND(I280*H280,2)</f>
        <v>0</v>
      </c>
      <c r="BL280" s="17" t="s">
        <v>155</v>
      </c>
      <c r="BM280" s="229" t="s">
        <v>968</v>
      </c>
    </row>
    <row r="281" s="2" customFormat="1">
      <c r="A281" s="38"/>
      <c r="B281" s="39"/>
      <c r="C281" s="40"/>
      <c r="D281" s="231" t="s">
        <v>144</v>
      </c>
      <c r="E281" s="40"/>
      <c r="F281" s="232" t="s">
        <v>967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144</v>
      </c>
      <c r="AU281" s="17" t="s">
        <v>88</v>
      </c>
    </row>
    <row r="282" s="2" customFormat="1" ht="21.75" customHeight="1">
      <c r="A282" s="38"/>
      <c r="B282" s="39"/>
      <c r="C282" s="218" t="s">
        <v>471</v>
      </c>
      <c r="D282" s="218" t="s">
        <v>137</v>
      </c>
      <c r="E282" s="219" t="s">
        <v>969</v>
      </c>
      <c r="F282" s="220" t="s">
        <v>970</v>
      </c>
      <c r="G282" s="221" t="s">
        <v>247</v>
      </c>
      <c r="H282" s="222">
        <v>373</v>
      </c>
      <c r="I282" s="223"/>
      <c r="J282" s="224">
        <f>ROUND(I282*H282,2)</f>
        <v>0</v>
      </c>
      <c r="K282" s="220" t="s">
        <v>1</v>
      </c>
      <c r="L282" s="44"/>
      <c r="M282" s="225" t="s">
        <v>1</v>
      </c>
      <c r="N282" s="226" t="s">
        <v>43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155</v>
      </c>
      <c r="AT282" s="229" t="s">
        <v>137</v>
      </c>
      <c r="AU282" s="229" t="s">
        <v>88</v>
      </c>
      <c r="AY282" s="17" t="s">
        <v>134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86</v>
      </c>
      <c r="BK282" s="230">
        <f>ROUND(I282*H282,2)</f>
        <v>0</v>
      </c>
      <c r="BL282" s="17" t="s">
        <v>155</v>
      </c>
      <c r="BM282" s="229" t="s">
        <v>971</v>
      </c>
    </row>
    <row r="283" s="2" customFormat="1">
      <c r="A283" s="38"/>
      <c r="B283" s="39"/>
      <c r="C283" s="40"/>
      <c r="D283" s="231" t="s">
        <v>144</v>
      </c>
      <c r="E283" s="40"/>
      <c r="F283" s="232" t="s">
        <v>970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144</v>
      </c>
      <c r="AU283" s="17" t="s">
        <v>88</v>
      </c>
    </row>
    <row r="284" s="2" customFormat="1" ht="16.5" customHeight="1">
      <c r="A284" s="38"/>
      <c r="B284" s="39"/>
      <c r="C284" s="264" t="s">
        <v>475</v>
      </c>
      <c r="D284" s="264" t="s">
        <v>307</v>
      </c>
      <c r="E284" s="265" t="s">
        <v>972</v>
      </c>
      <c r="F284" s="266" t="s">
        <v>973</v>
      </c>
      <c r="G284" s="267" t="s">
        <v>247</v>
      </c>
      <c r="H284" s="268">
        <v>373</v>
      </c>
      <c r="I284" s="269"/>
      <c r="J284" s="270">
        <f>ROUND(I284*H284,2)</f>
        <v>0</v>
      </c>
      <c r="K284" s="266" t="s">
        <v>1</v>
      </c>
      <c r="L284" s="271"/>
      <c r="M284" s="272" t="s">
        <v>1</v>
      </c>
      <c r="N284" s="273" t="s">
        <v>43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176</v>
      </c>
      <c r="AT284" s="229" t="s">
        <v>307</v>
      </c>
      <c r="AU284" s="229" t="s">
        <v>88</v>
      </c>
      <c r="AY284" s="17" t="s">
        <v>134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86</v>
      </c>
      <c r="BK284" s="230">
        <f>ROUND(I284*H284,2)</f>
        <v>0</v>
      </c>
      <c r="BL284" s="17" t="s">
        <v>155</v>
      </c>
      <c r="BM284" s="229" t="s">
        <v>974</v>
      </c>
    </row>
    <row r="285" s="2" customFormat="1">
      <c r="A285" s="38"/>
      <c r="B285" s="39"/>
      <c r="C285" s="40"/>
      <c r="D285" s="231" t="s">
        <v>144</v>
      </c>
      <c r="E285" s="40"/>
      <c r="F285" s="232" t="s">
        <v>973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88</v>
      </c>
    </row>
    <row r="286" s="2" customFormat="1" ht="24.15" customHeight="1">
      <c r="A286" s="38"/>
      <c r="B286" s="39"/>
      <c r="C286" s="218" t="s">
        <v>480</v>
      </c>
      <c r="D286" s="218" t="s">
        <v>137</v>
      </c>
      <c r="E286" s="219" t="s">
        <v>975</v>
      </c>
      <c r="F286" s="220" t="s">
        <v>921</v>
      </c>
      <c r="G286" s="221" t="s">
        <v>247</v>
      </c>
      <c r="H286" s="222">
        <v>373</v>
      </c>
      <c r="I286" s="223"/>
      <c r="J286" s="224">
        <f>ROUND(I286*H286,2)</f>
        <v>0</v>
      </c>
      <c r="K286" s="220" t="s">
        <v>1</v>
      </c>
      <c r="L286" s="44"/>
      <c r="M286" s="225" t="s">
        <v>1</v>
      </c>
      <c r="N286" s="226" t="s">
        <v>43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155</v>
      </c>
      <c r="AT286" s="229" t="s">
        <v>137</v>
      </c>
      <c r="AU286" s="229" t="s">
        <v>88</v>
      </c>
      <c r="AY286" s="17" t="s">
        <v>134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86</v>
      </c>
      <c r="BK286" s="230">
        <f>ROUND(I286*H286,2)</f>
        <v>0</v>
      </c>
      <c r="BL286" s="17" t="s">
        <v>155</v>
      </c>
      <c r="BM286" s="229" t="s">
        <v>976</v>
      </c>
    </row>
    <row r="287" s="2" customFormat="1">
      <c r="A287" s="38"/>
      <c r="B287" s="39"/>
      <c r="C287" s="40"/>
      <c r="D287" s="231" t="s">
        <v>144</v>
      </c>
      <c r="E287" s="40"/>
      <c r="F287" s="232" t="s">
        <v>921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144</v>
      </c>
      <c r="AU287" s="17" t="s">
        <v>88</v>
      </c>
    </row>
    <row r="288" s="2" customFormat="1" ht="16.5" customHeight="1">
      <c r="A288" s="38"/>
      <c r="B288" s="39"/>
      <c r="C288" s="264" t="s">
        <v>484</v>
      </c>
      <c r="D288" s="264" t="s">
        <v>307</v>
      </c>
      <c r="E288" s="265" t="s">
        <v>977</v>
      </c>
      <c r="F288" s="266" t="s">
        <v>925</v>
      </c>
      <c r="G288" s="267" t="s">
        <v>280</v>
      </c>
      <c r="H288" s="268">
        <v>37.299999999999997</v>
      </c>
      <c r="I288" s="269"/>
      <c r="J288" s="270">
        <f>ROUND(I288*H288,2)</f>
        <v>0</v>
      </c>
      <c r="K288" s="266" t="s">
        <v>1</v>
      </c>
      <c r="L288" s="271"/>
      <c r="M288" s="272" t="s">
        <v>1</v>
      </c>
      <c r="N288" s="273" t="s">
        <v>43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176</v>
      </c>
      <c r="AT288" s="229" t="s">
        <v>307</v>
      </c>
      <c r="AU288" s="229" t="s">
        <v>88</v>
      </c>
      <c r="AY288" s="17" t="s">
        <v>134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86</v>
      </c>
      <c r="BK288" s="230">
        <f>ROUND(I288*H288,2)</f>
        <v>0</v>
      </c>
      <c r="BL288" s="17" t="s">
        <v>155</v>
      </c>
      <c r="BM288" s="229" t="s">
        <v>978</v>
      </c>
    </row>
    <row r="289" s="2" customFormat="1">
      <c r="A289" s="38"/>
      <c r="B289" s="39"/>
      <c r="C289" s="40"/>
      <c r="D289" s="231" t="s">
        <v>144</v>
      </c>
      <c r="E289" s="40"/>
      <c r="F289" s="232" t="s">
        <v>925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144</v>
      </c>
      <c r="AU289" s="17" t="s">
        <v>88</v>
      </c>
    </row>
    <row r="290" s="13" customFormat="1">
      <c r="A290" s="13"/>
      <c r="B290" s="237"/>
      <c r="C290" s="238"/>
      <c r="D290" s="231" t="s">
        <v>207</v>
      </c>
      <c r="E290" s="239" t="s">
        <v>1</v>
      </c>
      <c r="F290" s="240" t="s">
        <v>979</v>
      </c>
      <c r="G290" s="238"/>
      <c r="H290" s="241">
        <v>37.299999999999997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207</v>
      </c>
      <c r="AU290" s="247" t="s">
        <v>88</v>
      </c>
      <c r="AV290" s="13" t="s">
        <v>88</v>
      </c>
      <c r="AW290" s="13" t="s">
        <v>35</v>
      </c>
      <c r="AX290" s="13" t="s">
        <v>78</v>
      </c>
      <c r="AY290" s="247" t="s">
        <v>134</v>
      </c>
    </row>
    <row r="291" s="14" customFormat="1">
      <c r="A291" s="14"/>
      <c r="B291" s="248"/>
      <c r="C291" s="249"/>
      <c r="D291" s="231" t="s">
        <v>207</v>
      </c>
      <c r="E291" s="250" t="s">
        <v>1</v>
      </c>
      <c r="F291" s="251" t="s">
        <v>209</v>
      </c>
      <c r="G291" s="249"/>
      <c r="H291" s="252">
        <v>37.299999999999997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207</v>
      </c>
      <c r="AU291" s="258" t="s">
        <v>88</v>
      </c>
      <c r="AV291" s="14" t="s">
        <v>155</v>
      </c>
      <c r="AW291" s="14" t="s">
        <v>35</v>
      </c>
      <c r="AX291" s="14" t="s">
        <v>86</v>
      </c>
      <c r="AY291" s="258" t="s">
        <v>134</v>
      </c>
    </row>
    <row r="292" s="12" customFormat="1" ht="22.8" customHeight="1">
      <c r="A292" s="12"/>
      <c r="B292" s="202"/>
      <c r="C292" s="203"/>
      <c r="D292" s="204" t="s">
        <v>77</v>
      </c>
      <c r="E292" s="216" t="s">
        <v>466</v>
      </c>
      <c r="F292" s="216" t="s">
        <v>980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SUM(P293:P306)</f>
        <v>0</v>
      </c>
      <c r="Q292" s="210"/>
      <c r="R292" s="211">
        <f>SUM(R293:R306)</f>
        <v>0</v>
      </c>
      <c r="S292" s="210"/>
      <c r="T292" s="212">
        <f>SUM(T293:T306)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86</v>
      </c>
      <c r="AT292" s="214" t="s">
        <v>77</v>
      </c>
      <c r="AU292" s="214" t="s">
        <v>86</v>
      </c>
      <c r="AY292" s="213" t="s">
        <v>134</v>
      </c>
      <c r="BK292" s="215">
        <f>SUM(BK293:BK306)</f>
        <v>0</v>
      </c>
    </row>
    <row r="293" s="2" customFormat="1" ht="24.15" customHeight="1">
      <c r="A293" s="38"/>
      <c r="B293" s="39"/>
      <c r="C293" s="264" t="s">
        <v>489</v>
      </c>
      <c r="D293" s="264" t="s">
        <v>307</v>
      </c>
      <c r="E293" s="265" t="s">
        <v>981</v>
      </c>
      <c r="F293" s="266" t="s">
        <v>982</v>
      </c>
      <c r="G293" s="267" t="s">
        <v>896</v>
      </c>
      <c r="H293" s="268">
        <v>498</v>
      </c>
      <c r="I293" s="269"/>
      <c r="J293" s="270">
        <f>ROUND(I293*H293,2)</f>
        <v>0</v>
      </c>
      <c r="K293" s="266" t="s">
        <v>1</v>
      </c>
      <c r="L293" s="271"/>
      <c r="M293" s="272" t="s">
        <v>1</v>
      </c>
      <c r="N293" s="273" t="s">
        <v>43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176</v>
      </c>
      <c r="AT293" s="229" t="s">
        <v>307</v>
      </c>
      <c r="AU293" s="229" t="s">
        <v>88</v>
      </c>
      <c r="AY293" s="17" t="s">
        <v>134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86</v>
      </c>
      <c r="BK293" s="230">
        <f>ROUND(I293*H293,2)</f>
        <v>0</v>
      </c>
      <c r="BL293" s="17" t="s">
        <v>155</v>
      </c>
      <c r="BM293" s="229" t="s">
        <v>983</v>
      </c>
    </row>
    <row r="294" s="2" customFormat="1">
      <c r="A294" s="38"/>
      <c r="B294" s="39"/>
      <c r="C294" s="40"/>
      <c r="D294" s="231" t="s">
        <v>144</v>
      </c>
      <c r="E294" s="40"/>
      <c r="F294" s="232" t="s">
        <v>982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144</v>
      </c>
      <c r="AU294" s="17" t="s">
        <v>88</v>
      </c>
    </row>
    <row r="295" s="2" customFormat="1" ht="24.15" customHeight="1">
      <c r="A295" s="38"/>
      <c r="B295" s="39"/>
      <c r="C295" s="264" t="s">
        <v>493</v>
      </c>
      <c r="D295" s="264" t="s">
        <v>307</v>
      </c>
      <c r="E295" s="265" t="s">
        <v>984</v>
      </c>
      <c r="F295" s="266" t="s">
        <v>985</v>
      </c>
      <c r="G295" s="267" t="s">
        <v>896</v>
      </c>
      <c r="H295" s="268">
        <v>64</v>
      </c>
      <c r="I295" s="269"/>
      <c r="J295" s="270">
        <f>ROUND(I295*H295,2)</f>
        <v>0</v>
      </c>
      <c r="K295" s="266" t="s">
        <v>1</v>
      </c>
      <c r="L295" s="271"/>
      <c r="M295" s="272" t="s">
        <v>1</v>
      </c>
      <c r="N295" s="273" t="s">
        <v>43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176</v>
      </c>
      <c r="AT295" s="229" t="s">
        <v>307</v>
      </c>
      <c r="AU295" s="229" t="s">
        <v>88</v>
      </c>
      <c r="AY295" s="17" t="s">
        <v>134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86</v>
      </c>
      <c r="BK295" s="230">
        <f>ROUND(I295*H295,2)</f>
        <v>0</v>
      </c>
      <c r="BL295" s="17" t="s">
        <v>155</v>
      </c>
      <c r="BM295" s="229" t="s">
        <v>986</v>
      </c>
    </row>
    <row r="296" s="2" customFormat="1">
      <c r="A296" s="38"/>
      <c r="B296" s="39"/>
      <c r="C296" s="40"/>
      <c r="D296" s="231" t="s">
        <v>144</v>
      </c>
      <c r="E296" s="40"/>
      <c r="F296" s="232" t="s">
        <v>985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144</v>
      </c>
      <c r="AU296" s="17" t="s">
        <v>88</v>
      </c>
    </row>
    <row r="297" s="2" customFormat="1" ht="24.15" customHeight="1">
      <c r="A297" s="38"/>
      <c r="B297" s="39"/>
      <c r="C297" s="264" t="s">
        <v>497</v>
      </c>
      <c r="D297" s="264" t="s">
        <v>307</v>
      </c>
      <c r="E297" s="265" t="s">
        <v>987</v>
      </c>
      <c r="F297" s="266" t="s">
        <v>988</v>
      </c>
      <c r="G297" s="267" t="s">
        <v>896</v>
      </c>
      <c r="H297" s="268">
        <v>126</v>
      </c>
      <c r="I297" s="269"/>
      <c r="J297" s="270">
        <f>ROUND(I297*H297,2)</f>
        <v>0</v>
      </c>
      <c r="K297" s="266" t="s">
        <v>1</v>
      </c>
      <c r="L297" s="271"/>
      <c r="M297" s="272" t="s">
        <v>1</v>
      </c>
      <c r="N297" s="273" t="s">
        <v>43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176</v>
      </c>
      <c r="AT297" s="229" t="s">
        <v>307</v>
      </c>
      <c r="AU297" s="229" t="s">
        <v>88</v>
      </c>
      <c r="AY297" s="17" t="s">
        <v>134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86</v>
      </c>
      <c r="BK297" s="230">
        <f>ROUND(I297*H297,2)</f>
        <v>0</v>
      </c>
      <c r="BL297" s="17" t="s">
        <v>155</v>
      </c>
      <c r="BM297" s="229" t="s">
        <v>989</v>
      </c>
    </row>
    <row r="298" s="2" customFormat="1">
      <c r="A298" s="38"/>
      <c r="B298" s="39"/>
      <c r="C298" s="40"/>
      <c r="D298" s="231" t="s">
        <v>144</v>
      </c>
      <c r="E298" s="40"/>
      <c r="F298" s="232" t="s">
        <v>988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144</v>
      </c>
      <c r="AU298" s="17" t="s">
        <v>88</v>
      </c>
    </row>
    <row r="299" s="2" customFormat="1" ht="24.15" customHeight="1">
      <c r="A299" s="38"/>
      <c r="B299" s="39"/>
      <c r="C299" s="264" t="s">
        <v>501</v>
      </c>
      <c r="D299" s="264" t="s">
        <v>307</v>
      </c>
      <c r="E299" s="265" t="s">
        <v>990</v>
      </c>
      <c r="F299" s="266" t="s">
        <v>991</v>
      </c>
      <c r="G299" s="267" t="s">
        <v>896</v>
      </c>
      <c r="H299" s="268">
        <v>47</v>
      </c>
      <c r="I299" s="269"/>
      <c r="J299" s="270">
        <f>ROUND(I299*H299,2)</f>
        <v>0</v>
      </c>
      <c r="K299" s="266" t="s">
        <v>1</v>
      </c>
      <c r="L299" s="271"/>
      <c r="M299" s="272" t="s">
        <v>1</v>
      </c>
      <c r="N299" s="273" t="s">
        <v>43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176</v>
      </c>
      <c r="AT299" s="229" t="s">
        <v>307</v>
      </c>
      <c r="AU299" s="229" t="s">
        <v>88</v>
      </c>
      <c r="AY299" s="17" t="s">
        <v>134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86</v>
      </c>
      <c r="BK299" s="230">
        <f>ROUND(I299*H299,2)</f>
        <v>0</v>
      </c>
      <c r="BL299" s="17" t="s">
        <v>155</v>
      </c>
      <c r="BM299" s="229" t="s">
        <v>992</v>
      </c>
    </row>
    <row r="300" s="2" customFormat="1">
      <c r="A300" s="38"/>
      <c r="B300" s="39"/>
      <c r="C300" s="40"/>
      <c r="D300" s="231" t="s">
        <v>144</v>
      </c>
      <c r="E300" s="40"/>
      <c r="F300" s="232" t="s">
        <v>991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144</v>
      </c>
      <c r="AU300" s="17" t="s">
        <v>88</v>
      </c>
    </row>
    <row r="301" s="2" customFormat="1" ht="24.15" customHeight="1">
      <c r="A301" s="38"/>
      <c r="B301" s="39"/>
      <c r="C301" s="264" t="s">
        <v>505</v>
      </c>
      <c r="D301" s="264" t="s">
        <v>307</v>
      </c>
      <c r="E301" s="265" t="s">
        <v>993</v>
      </c>
      <c r="F301" s="266" t="s">
        <v>994</v>
      </c>
      <c r="G301" s="267" t="s">
        <v>1</v>
      </c>
      <c r="H301" s="268">
        <v>47</v>
      </c>
      <c r="I301" s="269"/>
      <c r="J301" s="270">
        <f>ROUND(I301*H301,2)</f>
        <v>0</v>
      </c>
      <c r="K301" s="266" t="s">
        <v>1</v>
      </c>
      <c r="L301" s="271"/>
      <c r="M301" s="272" t="s">
        <v>1</v>
      </c>
      <c r="N301" s="273" t="s">
        <v>43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176</v>
      </c>
      <c r="AT301" s="229" t="s">
        <v>307</v>
      </c>
      <c r="AU301" s="229" t="s">
        <v>88</v>
      </c>
      <c r="AY301" s="17" t="s">
        <v>134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86</v>
      </c>
      <c r="BK301" s="230">
        <f>ROUND(I301*H301,2)</f>
        <v>0</v>
      </c>
      <c r="BL301" s="17" t="s">
        <v>155</v>
      </c>
      <c r="BM301" s="229" t="s">
        <v>995</v>
      </c>
    </row>
    <row r="302" s="2" customFormat="1">
      <c r="A302" s="38"/>
      <c r="B302" s="39"/>
      <c r="C302" s="40"/>
      <c r="D302" s="231" t="s">
        <v>144</v>
      </c>
      <c r="E302" s="40"/>
      <c r="F302" s="232" t="s">
        <v>994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144</v>
      </c>
      <c r="AU302" s="17" t="s">
        <v>88</v>
      </c>
    </row>
    <row r="303" s="2" customFormat="1" ht="21.75" customHeight="1">
      <c r="A303" s="38"/>
      <c r="B303" s="39"/>
      <c r="C303" s="264" t="s">
        <v>511</v>
      </c>
      <c r="D303" s="264" t="s">
        <v>307</v>
      </c>
      <c r="E303" s="265" t="s">
        <v>996</v>
      </c>
      <c r="F303" s="266" t="s">
        <v>997</v>
      </c>
      <c r="G303" s="267" t="s">
        <v>896</v>
      </c>
      <c r="H303" s="268">
        <v>396</v>
      </c>
      <c r="I303" s="269"/>
      <c r="J303" s="270">
        <f>ROUND(I303*H303,2)</f>
        <v>0</v>
      </c>
      <c r="K303" s="266" t="s">
        <v>1</v>
      </c>
      <c r="L303" s="271"/>
      <c r="M303" s="272" t="s">
        <v>1</v>
      </c>
      <c r="N303" s="273" t="s">
        <v>43</v>
      </c>
      <c r="O303" s="9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176</v>
      </c>
      <c r="AT303" s="229" t="s">
        <v>307</v>
      </c>
      <c r="AU303" s="229" t="s">
        <v>88</v>
      </c>
      <c r="AY303" s="17" t="s">
        <v>134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86</v>
      </c>
      <c r="BK303" s="230">
        <f>ROUND(I303*H303,2)</f>
        <v>0</v>
      </c>
      <c r="BL303" s="17" t="s">
        <v>155</v>
      </c>
      <c r="BM303" s="229" t="s">
        <v>92</v>
      </c>
    </row>
    <row r="304" s="2" customFormat="1">
      <c r="A304" s="38"/>
      <c r="B304" s="39"/>
      <c r="C304" s="40"/>
      <c r="D304" s="231" t="s">
        <v>144</v>
      </c>
      <c r="E304" s="40"/>
      <c r="F304" s="232" t="s">
        <v>997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144</v>
      </c>
      <c r="AU304" s="17" t="s">
        <v>88</v>
      </c>
    </row>
    <row r="305" s="2" customFormat="1" ht="24.15" customHeight="1">
      <c r="A305" s="38"/>
      <c r="B305" s="39"/>
      <c r="C305" s="264" t="s">
        <v>521</v>
      </c>
      <c r="D305" s="264" t="s">
        <v>307</v>
      </c>
      <c r="E305" s="265" t="s">
        <v>998</v>
      </c>
      <c r="F305" s="266" t="s">
        <v>999</v>
      </c>
      <c r="G305" s="267" t="s">
        <v>896</v>
      </c>
      <c r="H305" s="268">
        <v>744</v>
      </c>
      <c r="I305" s="269"/>
      <c r="J305" s="270">
        <f>ROUND(I305*H305,2)</f>
        <v>0</v>
      </c>
      <c r="K305" s="266" t="s">
        <v>1</v>
      </c>
      <c r="L305" s="271"/>
      <c r="M305" s="272" t="s">
        <v>1</v>
      </c>
      <c r="N305" s="273" t="s">
        <v>43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176</v>
      </c>
      <c r="AT305" s="229" t="s">
        <v>307</v>
      </c>
      <c r="AU305" s="229" t="s">
        <v>88</v>
      </c>
      <c r="AY305" s="17" t="s">
        <v>134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86</v>
      </c>
      <c r="BK305" s="230">
        <f>ROUND(I305*H305,2)</f>
        <v>0</v>
      </c>
      <c r="BL305" s="17" t="s">
        <v>155</v>
      </c>
      <c r="BM305" s="229" t="s">
        <v>1000</v>
      </c>
    </row>
    <row r="306" s="2" customFormat="1">
      <c r="A306" s="38"/>
      <c r="B306" s="39"/>
      <c r="C306" s="40"/>
      <c r="D306" s="231" t="s">
        <v>144</v>
      </c>
      <c r="E306" s="40"/>
      <c r="F306" s="232" t="s">
        <v>999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144</v>
      </c>
      <c r="AU306" s="17" t="s">
        <v>88</v>
      </c>
    </row>
    <row r="307" s="12" customFormat="1" ht="22.8" customHeight="1">
      <c r="A307" s="12"/>
      <c r="B307" s="202"/>
      <c r="C307" s="203"/>
      <c r="D307" s="204" t="s">
        <v>77</v>
      </c>
      <c r="E307" s="216" t="s">
        <v>133</v>
      </c>
      <c r="F307" s="216" t="s">
        <v>1001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SUM(P308:P331)</f>
        <v>0</v>
      </c>
      <c r="Q307" s="210"/>
      <c r="R307" s="211">
        <f>SUM(R308:R331)</f>
        <v>0</v>
      </c>
      <c r="S307" s="210"/>
      <c r="T307" s="212">
        <f>SUM(T308:T331)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86</v>
      </c>
      <c r="AT307" s="214" t="s">
        <v>77</v>
      </c>
      <c r="AU307" s="214" t="s">
        <v>86</v>
      </c>
      <c r="AY307" s="213" t="s">
        <v>134</v>
      </c>
      <c r="BK307" s="215">
        <f>SUM(BK308:BK331)</f>
        <v>0</v>
      </c>
    </row>
    <row r="308" s="2" customFormat="1" ht="37.8" customHeight="1">
      <c r="A308" s="38"/>
      <c r="B308" s="39"/>
      <c r="C308" s="218" t="s">
        <v>525</v>
      </c>
      <c r="D308" s="218" t="s">
        <v>137</v>
      </c>
      <c r="E308" s="219" t="s">
        <v>1002</v>
      </c>
      <c r="F308" s="220" t="s">
        <v>1003</v>
      </c>
      <c r="G308" s="221" t="s">
        <v>247</v>
      </c>
      <c r="H308" s="222">
        <v>533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43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155</v>
      </c>
      <c r="AT308" s="229" t="s">
        <v>137</v>
      </c>
      <c r="AU308" s="229" t="s">
        <v>88</v>
      </c>
      <c r="AY308" s="17" t="s">
        <v>134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86</v>
      </c>
      <c r="BK308" s="230">
        <f>ROUND(I308*H308,2)</f>
        <v>0</v>
      </c>
      <c r="BL308" s="17" t="s">
        <v>155</v>
      </c>
      <c r="BM308" s="229" t="s">
        <v>1004</v>
      </c>
    </row>
    <row r="309" s="2" customFormat="1">
      <c r="A309" s="38"/>
      <c r="B309" s="39"/>
      <c r="C309" s="40"/>
      <c r="D309" s="231" t="s">
        <v>144</v>
      </c>
      <c r="E309" s="40"/>
      <c r="F309" s="232" t="s">
        <v>1003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88</v>
      </c>
    </row>
    <row r="310" s="2" customFormat="1" ht="33" customHeight="1">
      <c r="A310" s="38"/>
      <c r="B310" s="39"/>
      <c r="C310" s="218" t="s">
        <v>529</v>
      </c>
      <c r="D310" s="218" t="s">
        <v>137</v>
      </c>
      <c r="E310" s="219" t="s">
        <v>1005</v>
      </c>
      <c r="F310" s="220" t="s">
        <v>1006</v>
      </c>
      <c r="G310" s="221" t="s">
        <v>247</v>
      </c>
      <c r="H310" s="222">
        <v>1066</v>
      </c>
      <c r="I310" s="223"/>
      <c r="J310" s="224">
        <f>ROUND(I310*H310,2)</f>
        <v>0</v>
      </c>
      <c r="K310" s="220" t="s">
        <v>1</v>
      </c>
      <c r="L310" s="44"/>
      <c r="M310" s="225" t="s">
        <v>1</v>
      </c>
      <c r="N310" s="226" t="s">
        <v>43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155</v>
      </c>
      <c r="AT310" s="229" t="s">
        <v>137</v>
      </c>
      <c r="AU310" s="229" t="s">
        <v>88</v>
      </c>
      <c r="AY310" s="17" t="s">
        <v>134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86</v>
      </c>
      <c r="BK310" s="230">
        <f>ROUND(I310*H310,2)</f>
        <v>0</v>
      </c>
      <c r="BL310" s="17" t="s">
        <v>155</v>
      </c>
      <c r="BM310" s="229" t="s">
        <v>1007</v>
      </c>
    </row>
    <row r="311" s="2" customFormat="1">
      <c r="A311" s="38"/>
      <c r="B311" s="39"/>
      <c r="C311" s="40"/>
      <c r="D311" s="231" t="s">
        <v>144</v>
      </c>
      <c r="E311" s="40"/>
      <c r="F311" s="232" t="s">
        <v>1006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144</v>
      </c>
      <c r="AU311" s="17" t="s">
        <v>88</v>
      </c>
    </row>
    <row r="312" s="13" customFormat="1">
      <c r="A312" s="13"/>
      <c r="B312" s="237"/>
      <c r="C312" s="238"/>
      <c r="D312" s="231" t="s">
        <v>207</v>
      </c>
      <c r="E312" s="239" t="s">
        <v>1</v>
      </c>
      <c r="F312" s="240" t="s">
        <v>1008</v>
      </c>
      <c r="G312" s="238"/>
      <c r="H312" s="241">
        <v>1066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207</v>
      </c>
      <c r="AU312" s="247" t="s">
        <v>88</v>
      </c>
      <c r="AV312" s="13" t="s">
        <v>88</v>
      </c>
      <c r="AW312" s="13" t="s">
        <v>35</v>
      </c>
      <c r="AX312" s="13" t="s">
        <v>78</v>
      </c>
      <c r="AY312" s="247" t="s">
        <v>134</v>
      </c>
    </row>
    <row r="313" s="14" customFormat="1">
      <c r="A313" s="14"/>
      <c r="B313" s="248"/>
      <c r="C313" s="249"/>
      <c r="D313" s="231" t="s">
        <v>207</v>
      </c>
      <c r="E313" s="250" t="s">
        <v>1</v>
      </c>
      <c r="F313" s="251" t="s">
        <v>209</v>
      </c>
      <c r="G313" s="249"/>
      <c r="H313" s="252">
        <v>1066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207</v>
      </c>
      <c r="AU313" s="258" t="s">
        <v>88</v>
      </c>
      <c r="AV313" s="14" t="s">
        <v>155</v>
      </c>
      <c r="AW313" s="14" t="s">
        <v>35</v>
      </c>
      <c r="AX313" s="14" t="s">
        <v>86</v>
      </c>
      <c r="AY313" s="258" t="s">
        <v>134</v>
      </c>
    </row>
    <row r="314" s="2" customFormat="1" ht="16.5" customHeight="1">
      <c r="A314" s="38"/>
      <c r="B314" s="39"/>
      <c r="C314" s="264" t="s">
        <v>533</v>
      </c>
      <c r="D314" s="264" t="s">
        <v>307</v>
      </c>
      <c r="E314" s="265" t="s">
        <v>1009</v>
      </c>
      <c r="F314" s="266" t="s">
        <v>1010</v>
      </c>
      <c r="G314" s="267" t="s">
        <v>1011</v>
      </c>
      <c r="H314" s="268">
        <v>0.32000000000000001</v>
      </c>
      <c r="I314" s="269"/>
      <c r="J314" s="270">
        <f>ROUND(I314*H314,2)</f>
        <v>0</v>
      </c>
      <c r="K314" s="266" t="s">
        <v>1</v>
      </c>
      <c r="L314" s="271"/>
      <c r="M314" s="272" t="s">
        <v>1</v>
      </c>
      <c r="N314" s="273" t="s">
        <v>43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176</v>
      </c>
      <c r="AT314" s="229" t="s">
        <v>307</v>
      </c>
      <c r="AU314" s="229" t="s">
        <v>88</v>
      </c>
      <c r="AY314" s="17" t="s">
        <v>134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86</v>
      </c>
      <c r="BK314" s="230">
        <f>ROUND(I314*H314,2)</f>
        <v>0</v>
      </c>
      <c r="BL314" s="17" t="s">
        <v>155</v>
      </c>
      <c r="BM314" s="229" t="s">
        <v>1012</v>
      </c>
    </row>
    <row r="315" s="2" customFormat="1">
      <c r="A315" s="38"/>
      <c r="B315" s="39"/>
      <c r="C315" s="40"/>
      <c r="D315" s="231" t="s">
        <v>144</v>
      </c>
      <c r="E315" s="40"/>
      <c r="F315" s="232" t="s">
        <v>1010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144</v>
      </c>
      <c r="AU315" s="17" t="s">
        <v>88</v>
      </c>
    </row>
    <row r="316" s="13" customFormat="1">
      <c r="A316" s="13"/>
      <c r="B316" s="237"/>
      <c r="C316" s="238"/>
      <c r="D316" s="231" t="s">
        <v>207</v>
      </c>
      <c r="E316" s="239" t="s">
        <v>1</v>
      </c>
      <c r="F316" s="240" t="s">
        <v>1013</v>
      </c>
      <c r="G316" s="238"/>
      <c r="H316" s="241">
        <v>0.32000000000000001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207</v>
      </c>
      <c r="AU316" s="247" t="s">
        <v>88</v>
      </c>
      <c r="AV316" s="13" t="s">
        <v>88</v>
      </c>
      <c r="AW316" s="13" t="s">
        <v>35</v>
      </c>
      <c r="AX316" s="13" t="s">
        <v>78</v>
      </c>
      <c r="AY316" s="247" t="s">
        <v>134</v>
      </c>
    </row>
    <row r="317" s="14" customFormat="1">
      <c r="A317" s="14"/>
      <c r="B317" s="248"/>
      <c r="C317" s="249"/>
      <c r="D317" s="231" t="s">
        <v>207</v>
      </c>
      <c r="E317" s="250" t="s">
        <v>1</v>
      </c>
      <c r="F317" s="251" t="s">
        <v>209</v>
      </c>
      <c r="G317" s="249"/>
      <c r="H317" s="252">
        <v>0.32000000000000001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207</v>
      </c>
      <c r="AU317" s="258" t="s">
        <v>88</v>
      </c>
      <c r="AV317" s="14" t="s">
        <v>155</v>
      </c>
      <c r="AW317" s="14" t="s">
        <v>35</v>
      </c>
      <c r="AX317" s="14" t="s">
        <v>86</v>
      </c>
      <c r="AY317" s="258" t="s">
        <v>134</v>
      </c>
    </row>
    <row r="318" s="2" customFormat="1" ht="21.75" customHeight="1">
      <c r="A318" s="38"/>
      <c r="B318" s="39"/>
      <c r="C318" s="218" t="s">
        <v>537</v>
      </c>
      <c r="D318" s="218" t="s">
        <v>137</v>
      </c>
      <c r="E318" s="219" t="s">
        <v>1014</v>
      </c>
      <c r="F318" s="220" t="s">
        <v>1015</v>
      </c>
      <c r="G318" s="221" t="s">
        <v>247</v>
      </c>
      <c r="H318" s="222">
        <v>533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43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155</v>
      </c>
      <c r="AT318" s="229" t="s">
        <v>137</v>
      </c>
      <c r="AU318" s="229" t="s">
        <v>88</v>
      </c>
      <c r="AY318" s="17" t="s">
        <v>134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86</v>
      </c>
      <c r="BK318" s="230">
        <f>ROUND(I318*H318,2)</f>
        <v>0</v>
      </c>
      <c r="BL318" s="17" t="s">
        <v>155</v>
      </c>
      <c r="BM318" s="229" t="s">
        <v>1016</v>
      </c>
    </row>
    <row r="319" s="2" customFormat="1">
      <c r="A319" s="38"/>
      <c r="B319" s="39"/>
      <c r="C319" s="40"/>
      <c r="D319" s="231" t="s">
        <v>144</v>
      </c>
      <c r="E319" s="40"/>
      <c r="F319" s="232" t="s">
        <v>1015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144</v>
      </c>
      <c r="AU319" s="17" t="s">
        <v>88</v>
      </c>
    </row>
    <row r="320" s="2" customFormat="1" ht="16.5" customHeight="1">
      <c r="A320" s="38"/>
      <c r="B320" s="39"/>
      <c r="C320" s="218" t="s">
        <v>542</v>
      </c>
      <c r="D320" s="218" t="s">
        <v>137</v>
      </c>
      <c r="E320" s="219" t="s">
        <v>1017</v>
      </c>
      <c r="F320" s="220" t="s">
        <v>1018</v>
      </c>
      <c r="G320" s="221" t="s">
        <v>247</v>
      </c>
      <c r="H320" s="222">
        <v>533</v>
      </c>
      <c r="I320" s="223"/>
      <c r="J320" s="224">
        <f>ROUND(I320*H320,2)</f>
        <v>0</v>
      </c>
      <c r="K320" s="220" t="s">
        <v>1</v>
      </c>
      <c r="L320" s="44"/>
      <c r="M320" s="225" t="s">
        <v>1</v>
      </c>
      <c r="N320" s="226" t="s">
        <v>43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155</v>
      </c>
      <c r="AT320" s="229" t="s">
        <v>137</v>
      </c>
      <c r="AU320" s="229" t="s">
        <v>88</v>
      </c>
      <c r="AY320" s="17" t="s">
        <v>134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86</v>
      </c>
      <c r="BK320" s="230">
        <f>ROUND(I320*H320,2)</f>
        <v>0</v>
      </c>
      <c r="BL320" s="17" t="s">
        <v>155</v>
      </c>
      <c r="BM320" s="229" t="s">
        <v>1019</v>
      </c>
    </row>
    <row r="321" s="2" customFormat="1">
      <c r="A321" s="38"/>
      <c r="B321" s="39"/>
      <c r="C321" s="40"/>
      <c r="D321" s="231" t="s">
        <v>144</v>
      </c>
      <c r="E321" s="40"/>
      <c r="F321" s="232" t="s">
        <v>1018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88</v>
      </c>
    </row>
    <row r="322" s="2" customFormat="1" ht="24.15" customHeight="1">
      <c r="A322" s="38"/>
      <c r="B322" s="39"/>
      <c r="C322" s="218" t="s">
        <v>546</v>
      </c>
      <c r="D322" s="218" t="s">
        <v>137</v>
      </c>
      <c r="E322" s="219" t="s">
        <v>1020</v>
      </c>
      <c r="F322" s="220" t="s">
        <v>1021</v>
      </c>
      <c r="G322" s="221" t="s">
        <v>247</v>
      </c>
      <c r="H322" s="222">
        <v>533</v>
      </c>
      <c r="I322" s="223"/>
      <c r="J322" s="224">
        <f>ROUND(I322*H322,2)</f>
        <v>0</v>
      </c>
      <c r="K322" s="220" t="s">
        <v>1</v>
      </c>
      <c r="L322" s="44"/>
      <c r="M322" s="225" t="s">
        <v>1</v>
      </c>
      <c r="N322" s="226" t="s">
        <v>43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155</v>
      </c>
      <c r="AT322" s="229" t="s">
        <v>137</v>
      </c>
      <c r="AU322" s="229" t="s">
        <v>88</v>
      </c>
      <c r="AY322" s="17" t="s">
        <v>134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86</v>
      </c>
      <c r="BK322" s="230">
        <f>ROUND(I322*H322,2)</f>
        <v>0</v>
      </c>
      <c r="BL322" s="17" t="s">
        <v>155</v>
      </c>
      <c r="BM322" s="229" t="s">
        <v>1022</v>
      </c>
    </row>
    <row r="323" s="2" customFormat="1">
      <c r="A323" s="38"/>
      <c r="B323" s="39"/>
      <c r="C323" s="40"/>
      <c r="D323" s="231" t="s">
        <v>144</v>
      </c>
      <c r="E323" s="40"/>
      <c r="F323" s="232" t="s">
        <v>1021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144</v>
      </c>
      <c r="AU323" s="17" t="s">
        <v>88</v>
      </c>
    </row>
    <row r="324" s="2" customFormat="1" ht="16.5" customHeight="1">
      <c r="A324" s="38"/>
      <c r="B324" s="39"/>
      <c r="C324" s="264" t="s">
        <v>550</v>
      </c>
      <c r="D324" s="264" t="s">
        <v>307</v>
      </c>
      <c r="E324" s="265" t="s">
        <v>1023</v>
      </c>
      <c r="F324" s="266" t="s">
        <v>1024</v>
      </c>
      <c r="G324" s="267" t="s">
        <v>903</v>
      </c>
      <c r="H324" s="268">
        <v>18.655000000000001</v>
      </c>
      <c r="I324" s="269"/>
      <c r="J324" s="270">
        <f>ROUND(I324*H324,2)</f>
        <v>0</v>
      </c>
      <c r="K324" s="266" t="s">
        <v>1</v>
      </c>
      <c r="L324" s="271"/>
      <c r="M324" s="272" t="s">
        <v>1</v>
      </c>
      <c r="N324" s="273" t="s">
        <v>43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176</v>
      </c>
      <c r="AT324" s="229" t="s">
        <v>307</v>
      </c>
      <c r="AU324" s="229" t="s">
        <v>88</v>
      </c>
      <c r="AY324" s="17" t="s">
        <v>134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86</v>
      </c>
      <c r="BK324" s="230">
        <f>ROUND(I324*H324,2)</f>
        <v>0</v>
      </c>
      <c r="BL324" s="17" t="s">
        <v>155</v>
      </c>
      <c r="BM324" s="229" t="s">
        <v>1025</v>
      </c>
    </row>
    <row r="325" s="2" customFormat="1">
      <c r="A325" s="38"/>
      <c r="B325" s="39"/>
      <c r="C325" s="40"/>
      <c r="D325" s="231" t="s">
        <v>144</v>
      </c>
      <c r="E325" s="40"/>
      <c r="F325" s="232" t="s">
        <v>1024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144</v>
      </c>
      <c r="AU325" s="17" t="s">
        <v>88</v>
      </c>
    </row>
    <row r="326" s="13" customFormat="1">
      <c r="A326" s="13"/>
      <c r="B326" s="237"/>
      <c r="C326" s="238"/>
      <c r="D326" s="231" t="s">
        <v>207</v>
      </c>
      <c r="E326" s="239" t="s">
        <v>1</v>
      </c>
      <c r="F326" s="240" t="s">
        <v>1026</v>
      </c>
      <c r="G326" s="238"/>
      <c r="H326" s="241">
        <v>18.655000000000001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207</v>
      </c>
      <c r="AU326" s="247" t="s">
        <v>88</v>
      </c>
      <c r="AV326" s="13" t="s">
        <v>88</v>
      </c>
      <c r="AW326" s="13" t="s">
        <v>35</v>
      </c>
      <c r="AX326" s="13" t="s">
        <v>78</v>
      </c>
      <c r="AY326" s="247" t="s">
        <v>134</v>
      </c>
    </row>
    <row r="327" s="14" customFormat="1">
      <c r="A327" s="14"/>
      <c r="B327" s="248"/>
      <c r="C327" s="249"/>
      <c r="D327" s="231" t="s">
        <v>207</v>
      </c>
      <c r="E327" s="250" t="s">
        <v>1</v>
      </c>
      <c r="F327" s="251" t="s">
        <v>209</v>
      </c>
      <c r="G327" s="249"/>
      <c r="H327" s="252">
        <v>18.655000000000001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207</v>
      </c>
      <c r="AU327" s="258" t="s">
        <v>88</v>
      </c>
      <c r="AV327" s="14" t="s">
        <v>155</v>
      </c>
      <c r="AW327" s="14" t="s">
        <v>35</v>
      </c>
      <c r="AX327" s="14" t="s">
        <v>86</v>
      </c>
      <c r="AY327" s="258" t="s">
        <v>134</v>
      </c>
    </row>
    <row r="328" s="2" customFormat="1" ht="16.5" customHeight="1">
      <c r="A328" s="38"/>
      <c r="B328" s="39"/>
      <c r="C328" s="264" t="s">
        <v>554</v>
      </c>
      <c r="D328" s="264" t="s">
        <v>307</v>
      </c>
      <c r="E328" s="265" t="s">
        <v>1027</v>
      </c>
      <c r="F328" s="266" t="s">
        <v>1028</v>
      </c>
      <c r="G328" s="267" t="s">
        <v>903</v>
      </c>
      <c r="H328" s="268">
        <v>15.99</v>
      </c>
      <c r="I328" s="269"/>
      <c r="J328" s="270">
        <f>ROUND(I328*H328,2)</f>
        <v>0</v>
      </c>
      <c r="K328" s="266" t="s">
        <v>1</v>
      </c>
      <c r="L328" s="271"/>
      <c r="M328" s="272" t="s">
        <v>1</v>
      </c>
      <c r="N328" s="273" t="s">
        <v>43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176</v>
      </c>
      <c r="AT328" s="229" t="s">
        <v>307</v>
      </c>
      <c r="AU328" s="229" t="s">
        <v>88</v>
      </c>
      <c r="AY328" s="17" t="s">
        <v>134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86</v>
      </c>
      <c r="BK328" s="230">
        <f>ROUND(I328*H328,2)</f>
        <v>0</v>
      </c>
      <c r="BL328" s="17" t="s">
        <v>155</v>
      </c>
      <c r="BM328" s="229" t="s">
        <v>1029</v>
      </c>
    </row>
    <row r="329" s="2" customFormat="1">
      <c r="A329" s="38"/>
      <c r="B329" s="39"/>
      <c r="C329" s="40"/>
      <c r="D329" s="231" t="s">
        <v>144</v>
      </c>
      <c r="E329" s="40"/>
      <c r="F329" s="232" t="s">
        <v>1028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88</v>
      </c>
    </row>
    <row r="330" s="13" customFormat="1">
      <c r="A330" s="13"/>
      <c r="B330" s="237"/>
      <c r="C330" s="238"/>
      <c r="D330" s="231" t="s">
        <v>207</v>
      </c>
      <c r="E330" s="239" t="s">
        <v>1</v>
      </c>
      <c r="F330" s="240" t="s">
        <v>1030</v>
      </c>
      <c r="G330" s="238"/>
      <c r="H330" s="241">
        <v>15.99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207</v>
      </c>
      <c r="AU330" s="247" t="s">
        <v>88</v>
      </c>
      <c r="AV330" s="13" t="s">
        <v>88</v>
      </c>
      <c r="AW330" s="13" t="s">
        <v>35</v>
      </c>
      <c r="AX330" s="13" t="s">
        <v>78</v>
      </c>
      <c r="AY330" s="247" t="s">
        <v>134</v>
      </c>
    </row>
    <row r="331" s="14" customFormat="1">
      <c r="A331" s="14"/>
      <c r="B331" s="248"/>
      <c r="C331" s="249"/>
      <c r="D331" s="231" t="s">
        <v>207</v>
      </c>
      <c r="E331" s="250" t="s">
        <v>1</v>
      </c>
      <c r="F331" s="251" t="s">
        <v>209</v>
      </c>
      <c r="G331" s="249"/>
      <c r="H331" s="252">
        <v>15.99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8" t="s">
        <v>207</v>
      </c>
      <c r="AU331" s="258" t="s">
        <v>88</v>
      </c>
      <c r="AV331" s="14" t="s">
        <v>155</v>
      </c>
      <c r="AW331" s="14" t="s">
        <v>35</v>
      </c>
      <c r="AX331" s="14" t="s">
        <v>86</v>
      </c>
      <c r="AY331" s="258" t="s">
        <v>134</v>
      </c>
    </row>
    <row r="332" s="12" customFormat="1" ht="22.8" customHeight="1">
      <c r="A332" s="12"/>
      <c r="B332" s="202"/>
      <c r="C332" s="203"/>
      <c r="D332" s="204" t="s">
        <v>77</v>
      </c>
      <c r="E332" s="216" t="s">
        <v>181</v>
      </c>
      <c r="F332" s="216" t="s">
        <v>624</v>
      </c>
      <c r="G332" s="203"/>
      <c r="H332" s="203"/>
      <c r="I332" s="206"/>
      <c r="J332" s="217">
        <f>BK332</f>
        <v>0</v>
      </c>
      <c r="K332" s="203"/>
      <c r="L332" s="208"/>
      <c r="M332" s="209"/>
      <c r="N332" s="210"/>
      <c r="O332" s="210"/>
      <c r="P332" s="211">
        <f>SUM(P333:P334)</f>
        <v>0</v>
      </c>
      <c r="Q332" s="210"/>
      <c r="R332" s="211">
        <f>SUM(R333:R334)</f>
        <v>0</v>
      </c>
      <c r="S332" s="210"/>
      <c r="T332" s="212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3" t="s">
        <v>86</v>
      </c>
      <c r="AT332" s="214" t="s">
        <v>77</v>
      </c>
      <c r="AU332" s="214" t="s">
        <v>86</v>
      </c>
      <c r="AY332" s="213" t="s">
        <v>134</v>
      </c>
      <c r="BK332" s="215">
        <f>SUM(BK333:BK334)</f>
        <v>0</v>
      </c>
    </row>
    <row r="333" s="2" customFormat="1" ht="24.15" customHeight="1">
      <c r="A333" s="38"/>
      <c r="B333" s="39"/>
      <c r="C333" s="218" t="s">
        <v>560</v>
      </c>
      <c r="D333" s="218" t="s">
        <v>137</v>
      </c>
      <c r="E333" s="219" t="s">
        <v>1031</v>
      </c>
      <c r="F333" s="220" t="s">
        <v>1032</v>
      </c>
      <c r="G333" s="221" t="s">
        <v>310</v>
      </c>
      <c r="H333" s="222">
        <v>72.171000000000006</v>
      </c>
      <c r="I333" s="223"/>
      <c r="J333" s="224">
        <f>ROUND(I333*H333,2)</f>
        <v>0</v>
      </c>
      <c r="K333" s="220" t="s">
        <v>1</v>
      </c>
      <c r="L333" s="44"/>
      <c r="M333" s="225" t="s">
        <v>1</v>
      </c>
      <c r="N333" s="226" t="s">
        <v>43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155</v>
      </c>
      <c r="AT333" s="229" t="s">
        <v>137</v>
      </c>
      <c r="AU333" s="229" t="s">
        <v>88</v>
      </c>
      <c r="AY333" s="17" t="s">
        <v>134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86</v>
      </c>
      <c r="BK333" s="230">
        <f>ROUND(I333*H333,2)</f>
        <v>0</v>
      </c>
      <c r="BL333" s="17" t="s">
        <v>155</v>
      </c>
      <c r="BM333" s="229" t="s">
        <v>1033</v>
      </c>
    </row>
    <row r="334" s="2" customFormat="1">
      <c r="A334" s="38"/>
      <c r="B334" s="39"/>
      <c r="C334" s="40"/>
      <c r="D334" s="231" t="s">
        <v>144</v>
      </c>
      <c r="E334" s="40"/>
      <c r="F334" s="232" t="s">
        <v>1032</v>
      </c>
      <c r="G334" s="40"/>
      <c r="H334" s="40"/>
      <c r="I334" s="233"/>
      <c r="J334" s="40"/>
      <c r="K334" s="40"/>
      <c r="L334" s="44"/>
      <c r="M334" s="259"/>
      <c r="N334" s="260"/>
      <c r="O334" s="261"/>
      <c r="P334" s="261"/>
      <c r="Q334" s="261"/>
      <c r="R334" s="261"/>
      <c r="S334" s="261"/>
      <c r="T334" s="26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144</v>
      </c>
      <c r="AU334" s="17" t="s">
        <v>88</v>
      </c>
    </row>
    <row r="335" s="2" customFormat="1" ht="6.96" customHeight="1">
      <c r="A335" s="38"/>
      <c r="B335" s="66"/>
      <c r="C335" s="67"/>
      <c r="D335" s="67"/>
      <c r="E335" s="67"/>
      <c r="F335" s="67"/>
      <c r="G335" s="67"/>
      <c r="H335" s="67"/>
      <c r="I335" s="67"/>
      <c r="J335" s="67"/>
      <c r="K335" s="67"/>
      <c r="L335" s="44"/>
      <c r="M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</sheetData>
  <sheetProtection sheet="1" autoFilter="0" formatColumns="0" formatRows="0" objects="1" scenarios="1" spinCount="100000" saltValue="fNSMwf/G1seqbeXq3VxLHpgnEZ/Bxc4TOdjTvY8l51f6tPtOLU6De8H6JJK6xC25u1X8I3ZZ/cXnSDblyRIp6Q==" hashValue="8niiaNQ3br1BEmTN0TSUipFvnDUDk8c6Pu1B2u4VaYH09Qt0TnEMCE88TonwfRt/aDtUivwiGHec5POCoaEmcg==" algorithmName="SHA-512" password="CC35"/>
  <autoFilter ref="C124:K33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1034</v>
      </c>
      <c r="H4" s="20"/>
    </row>
    <row r="5" s="1" customFormat="1" ht="12" customHeight="1">
      <c r="B5" s="20"/>
      <c r="C5" s="290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1" t="s">
        <v>16</v>
      </c>
      <c r="D6" s="292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24. 6. 2024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93"/>
      <c r="C9" s="294" t="s">
        <v>59</v>
      </c>
      <c r="D9" s="295" t="s">
        <v>60</v>
      </c>
      <c r="E9" s="295" t="s">
        <v>120</v>
      </c>
      <c r="F9" s="296" t="s">
        <v>1035</v>
      </c>
      <c r="G9" s="191"/>
      <c r="H9" s="293"/>
    </row>
    <row r="10" s="2" customFormat="1" ht="26.4" customHeight="1">
      <c r="A10" s="38"/>
      <c r="B10" s="44"/>
      <c r="C10" s="297" t="s">
        <v>1036</v>
      </c>
      <c r="D10" s="297" t="s">
        <v>90</v>
      </c>
      <c r="E10" s="38"/>
      <c r="F10" s="38"/>
      <c r="G10" s="38"/>
      <c r="H10" s="44"/>
    </row>
    <row r="11" s="2" customFormat="1" ht="16.8" customHeight="1">
      <c r="A11" s="38"/>
      <c r="B11" s="44"/>
      <c r="C11" s="298" t="s">
        <v>221</v>
      </c>
      <c r="D11" s="299" t="s">
        <v>222</v>
      </c>
      <c r="E11" s="300" t="s">
        <v>1</v>
      </c>
      <c r="F11" s="301">
        <v>712</v>
      </c>
      <c r="G11" s="38"/>
      <c r="H11" s="44"/>
    </row>
    <row r="12" s="2" customFormat="1" ht="16.8" customHeight="1">
      <c r="A12" s="38"/>
      <c r="B12" s="44"/>
      <c r="C12" s="302" t="s">
        <v>221</v>
      </c>
      <c r="D12" s="302" t="s">
        <v>385</v>
      </c>
      <c r="E12" s="17" t="s">
        <v>1</v>
      </c>
      <c r="F12" s="303">
        <v>712</v>
      </c>
      <c r="G12" s="38"/>
      <c r="H12" s="44"/>
    </row>
    <row r="13" s="2" customFormat="1" ht="16.8" customHeight="1">
      <c r="A13" s="38"/>
      <c r="B13" s="44"/>
      <c r="C13" s="304" t="s">
        <v>1037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2" t="s">
        <v>419</v>
      </c>
      <c r="D14" s="302" t="s">
        <v>420</v>
      </c>
      <c r="E14" s="17" t="s">
        <v>247</v>
      </c>
      <c r="F14" s="303">
        <v>712</v>
      </c>
      <c r="G14" s="38"/>
      <c r="H14" s="44"/>
    </row>
    <row r="15" s="2" customFormat="1" ht="16.8" customHeight="1">
      <c r="A15" s="38"/>
      <c r="B15" s="44"/>
      <c r="C15" s="302" t="s">
        <v>379</v>
      </c>
      <c r="D15" s="302" t="s">
        <v>380</v>
      </c>
      <c r="E15" s="17" t="s">
        <v>247</v>
      </c>
      <c r="F15" s="303">
        <v>712</v>
      </c>
      <c r="G15" s="38"/>
      <c r="H15" s="44"/>
    </row>
    <row r="16" s="2" customFormat="1" ht="16.8" customHeight="1">
      <c r="A16" s="38"/>
      <c r="B16" s="44"/>
      <c r="C16" s="302" t="s">
        <v>395</v>
      </c>
      <c r="D16" s="302" t="s">
        <v>396</v>
      </c>
      <c r="E16" s="17" t="s">
        <v>247</v>
      </c>
      <c r="F16" s="303">
        <v>712</v>
      </c>
      <c r="G16" s="38"/>
      <c r="H16" s="44"/>
    </row>
    <row r="17" s="2" customFormat="1" ht="16.8" customHeight="1">
      <c r="A17" s="38"/>
      <c r="B17" s="44"/>
      <c r="C17" s="298" t="s">
        <v>224</v>
      </c>
      <c r="D17" s="299" t="s">
        <v>225</v>
      </c>
      <c r="E17" s="300" t="s">
        <v>1</v>
      </c>
      <c r="F17" s="301">
        <v>915</v>
      </c>
      <c r="G17" s="38"/>
      <c r="H17" s="44"/>
    </row>
    <row r="18" s="2" customFormat="1" ht="16.8" customHeight="1">
      <c r="A18" s="38"/>
      <c r="B18" s="44"/>
      <c r="C18" s="302" t="s">
        <v>224</v>
      </c>
      <c r="D18" s="302" t="s">
        <v>393</v>
      </c>
      <c r="E18" s="17" t="s">
        <v>1</v>
      </c>
      <c r="F18" s="303">
        <v>915</v>
      </c>
      <c r="G18" s="38"/>
      <c r="H18" s="44"/>
    </row>
    <row r="19" s="2" customFormat="1" ht="16.8" customHeight="1">
      <c r="A19" s="38"/>
      <c r="B19" s="44"/>
      <c r="C19" s="304" t="s">
        <v>1037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302" t="s">
        <v>414</v>
      </c>
      <c r="D20" s="302" t="s">
        <v>415</v>
      </c>
      <c r="E20" s="17" t="s">
        <v>247</v>
      </c>
      <c r="F20" s="303">
        <v>915</v>
      </c>
      <c r="G20" s="38"/>
      <c r="H20" s="44"/>
    </row>
    <row r="21" s="2" customFormat="1" ht="16.8" customHeight="1">
      <c r="A21" s="38"/>
      <c r="B21" s="44"/>
      <c r="C21" s="302" t="s">
        <v>387</v>
      </c>
      <c r="D21" s="302" t="s">
        <v>388</v>
      </c>
      <c r="E21" s="17" t="s">
        <v>247</v>
      </c>
      <c r="F21" s="303">
        <v>987.75</v>
      </c>
      <c r="G21" s="38"/>
      <c r="H21" s="44"/>
    </row>
    <row r="22" s="2" customFormat="1" ht="16.8" customHeight="1">
      <c r="A22" s="38"/>
      <c r="B22" s="44"/>
      <c r="C22" s="302" t="s">
        <v>400</v>
      </c>
      <c r="D22" s="302" t="s">
        <v>396</v>
      </c>
      <c r="E22" s="17" t="s">
        <v>247</v>
      </c>
      <c r="F22" s="303">
        <v>915</v>
      </c>
      <c r="G22" s="38"/>
      <c r="H22" s="44"/>
    </row>
    <row r="23" s="2" customFormat="1" ht="16.8" customHeight="1">
      <c r="A23" s="38"/>
      <c r="B23" s="44"/>
      <c r="C23" s="302" t="s">
        <v>403</v>
      </c>
      <c r="D23" s="302" t="s">
        <v>404</v>
      </c>
      <c r="E23" s="17" t="s">
        <v>247</v>
      </c>
      <c r="F23" s="303">
        <v>915</v>
      </c>
      <c r="G23" s="38"/>
      <c r="H23" s="44"/>
    </row>
    <row r="24" s="2" customFormat="1" ht="16.8" customHeight="1">
      <c r="A24" s="38"/>
      <c r="B24" s="44"/>
      <c r="C24" s="302" t="s">
        <v>409</v>
      </c>
      <c r="D24" s="302" t="s">
        <v>410</v>
      </c>
      <c r="E24" s="17" t="s">
        <v>247</v>
      </c>
      <c r="F24" s="303">
        <v>915</v>
      </c>
      <c r="G24" s="38"/>
      <c r="H24" s="44"/>
    </row>
    <row r="25" s="2" customFormat="1" ht="26.4" customHeight="1">
      <c r="A25" s="38"/>
      <c r="B25" s="44"/>
      <c r="C25" s="297" t="s">
        <v>1038</v>
      </c>
      <c r="D25" s="297" t="s">
        <v>93</v>
      </c>
      <c r="E25" s="38"/>
      <c r="F25" s="38"/>
      <c r="G25" s="38"/>
      <c r="H25" s="44"/>
    </row>
    <row r="26" s="2" customFormat="1" ht="16.8" customHeight="1">
      <c r="A26" s="38"/>
      <c r="B26" s="44"/>
      <c r="C26" s="298" t="s">
        <v>221</v>
      </c>
      <c r="D26" s="299" t="s">
        <v>630</v>
      </c>
      <c r="E26" s="300" t="s">
        <v>1</v>
      </c>
      <c r="F26" s="301">
        <v>508</v>
      </c>
      <c r="G26" s="38"/>
      <c r="H26" s="44"/>
    </row>
    <row r="27" s="2" customFormat="1" ht="16.8" customHeight="1">
      <c r="A27" s="38"/>
      <c r="B27" s="44"/>
      <c r="C27" s="302" t="s">
        <v>221</v>
      </c>
      <c r="D27" s="302" t="s">
        <v>694</v>
      </c>
      <c r="E27" s="17" t="s">
        <v>1</v>
      </c>
      <c r="F27" s="303">
        <v>508</v>
      </c>
      <c r="G27" s="38"/>
      <c r="H27" s="44"/>
    </row>
    <row r="28" s="2" customFormat="1" ht="16.8" customHeight="1">
      <c r="A28" s="38"/>
      <c r="B28" s="44"/>
      <c r="C28" s="304" t="s">
        <v>1037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302" t="s">
        <v>710</v>
      </c>
      <c r="D29" s="302" t="s">
        <v>711</v>
      </c>
      <c r="E29" s="17" t="s">
        <v>247</v>
      </c>
      <c r="F29" s="303">
        <v>508</v>
      </c>
      <c r="G29" s="38"/>
      <c r="H29" s="44"/>
    </row>
    <row r="30" s="2" customFormat="1" ht="16.8" customHeight="1">
      <c r="A30" s="38"/>
      <c r="B30" s="44"/>
      <c r="C30" s="302" t="s">
        <v>690</v>
      </c>
      <c r="D30" s="302" t="s">
        <v>691</v>
      </c>
      <c r="E30" s="17" t="s">
        <v>247</v>
      </c>
      <c r="F30" s="303">
        <v>508</v>
      </c>
      <c r="G30" s="38"/>
      <c r="H30" s="44"/>
    </row>
    <row r="31" s="2" customFormat="1" ht="16.8" customHeight="1">
      <c r="A31" s="38"/>
      <c r="B31" s="44"/>
      <c r="C31" s="302" t="s">
        <v>379</v>
      </c>
      <c r="D31" s="302" t="s">
        <v>380</v>
      </c>
      <c r="E31" s="17" t="s">
        <v>247</v>
      </c>
      <c r="F31" s="303">
        <v>508</v>
      </c>
      <c r="G31" s="38"/>
      <c r="H31" s="44"/>
    </row>
    <row r="32" s="2" customFormat="1" ht="26.4" customHeight="1">
      <c r="A32" s="38"/>
      <c r="B32" s="44"/>
      <c r="C32" s="297" t="s">
        <v>1039</v>
      </c>
      <c r="D32" s="297" t="s">
        <v>99</v>
      </c>
      <c r="E32" s="38"/>
      <c r="F32" s="38"/>
      <c r="G32" s="38"/>
      <c r="H32" s="44"/>
    </row>
    <row r="33" s="2" customFormat="1" ht="16.8" customHeight="1">
      <c r="A33" s="38"/>
      <c r="B33" s="44"/>
      <c r="C33" s="298" t="s">
        <v>221</v>
      </c>
      <c r="D33" s="299" t="s">
        <v>630</v>
      </c>
      <c r="E33" s="300" t="s">
        <v>1</v>
      </c>
      <c r="F33" s="301">
        <v>7</v>
      </c>
      <c r="G33" s="38"/>
      <c r="H33" s="44"/>
    </row>
    <row r="34" s="2" customFormat="1" ht="16.8" customHeight="1">
      <c r="A34" s="38"/>
      <c r="B34" s="44"/>
      <c r="C34" s="302" t="s">
        <v>221</v>
      </c>
      <c r="D34" s="302" t="s">
        <v>171</v>
      </c>
      <c r="E34" s="17" t="s">
        <v>1</v>
      </c>
      <c r="F34" s="303">
        <v>7</v>
      </c>
      <c r="G34" s="38"/>
      <c r="H34" s="44"/>
    </row>
    <row r="35" s="2" customFormat="1" ht="7.44" customHeight="1">
      <c r="A35" s="38"/>
      <c r="B35" s="170"/>
      <c r="C35" s="171"/>
      <c r="D35" s="171"/>
      <c r="E35" s="171"/>
      <c r="F35" s="171"/>
      <c r="G35" s="171"/>
      <c r="H35" s="44"/>
    </row>
    <row r="36" s="2" customFormat="1">
      <c r="A36" s="38"/>
      <c r="B36" s="38"/>
      <c r="C36" s="38"/>
      <c r="D36" s="38"/>
      <c r="E36" s="38"/>
      <c r="F36" s="38"/>
      <c r="G36" s="38"/>
      <c r="H36" s="38"/>
    </row>
  </sheetData>
  <sheetProtection sheet="1" formatColumns="0" formatRows="0" objects="1" scenarios="1" spinCount="100000" saltValue="4Z1HJ3mXyZ/GDV6bv+sraCCSsRu/p0YWh936re1ena6q+ytqCCpdX8YZM3jWK1iOlQKcVm115lCXR3CnY1o6hQ==" hashValue="cQhIYcdosccL923hVo9MJmX0XTMJo/Us+A4fGcdqjURq7/Jw4ZV5t23KVDGA1gy5VZg5zOXlS1PB3LTly2w5j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NOTEBOOK3A\Notebook3</dc:creator>
  <cp:lastModifiedBy>NOTEBOOK3A\Notebook3</cp:lastModifiedBy>
  <dcterms:created xsi:type="dcterms:W3CDTF">2024-06-28T07:18:56Z</dcterms:created>
  <dcterms:modified xsi:type="dcterms:W3CDTF">2024-06-28T07:19:04Z</dcterms:modified>
</cp:coreProperties>
</file>