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qgpc1\Dropbox\400_projekty\P-24-007-000_Přístavba MŠ Náměšť nad Oslavou\13_CD\2024-07-16_CD-Rozpočty - pracovni\Soupisy prací dodávek a služeb\"/>
    </mc:Choice>
  </mc:AlternateContent>
  <xr:revisionPtr revIDLastSave="0" documentId="13_ncr:1_{DC7EEF7B-E5CB-48A4-9154-EC780EEE029B}" xr6:coauthVersionLast="47" xr6:coauthVersionMax="47" xr10:uidLastSave="{00000000-0000-0000-0000-000000000000}"/>
  <bookViews>
    <workbookView xWindow="28680" yWindow="-120" windowWidth="29040" windowHeight="15720" tabRatio="834" xr2:uid="{00000000-000D-0000-FFFF-FFFF00000000}"/>
  </bookViews>
  <sheets>
    <sheet name="Stavba" sheetId="31" r:id="rId1"/>
    <sheet name="Pol" sheetId="32" r:id="rId2"/>
  </sheets>
  <externalReferences>
    <externalReference r:id="rId3"/>
  </externalReferences>
  <definedNames>
    <definedName name="_xlnm._FilterDatabase" localSheetId="1" hidden="1">Pol!$A$7:$J$73</definedName>
    <definedName name="CenaCelkemVypocet" localSheetId="0">Stavba!$I$40</definedName>
    <definedName name="DPHSni">Stavba!$G$24</definedName>
    <definedName name="DPHZakl">Stavba!$G$26</definedName>
    <definedName name="Mena">Stavba!$J$29</definedName>
    <definedName name="_xlnm.Print_Titles" localSheetId="1">Pol!$1:$7</definedName>
    <definedName name="_xlnm.Print_Area" localSheetId="1">Pol!$A$1:$J$73</definedName>
    <definedName name="SazbaDPH1" localSheetId="0">Stavba!$E$23</definedName>
    <definedName name="SazbaDPH2" localSheetId="0">Stavba!$E$25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</definedNames>
  <calcPr calcId="191029"/>
</workbook>
</file>

<file path=xl/calcChain.xml><?xml version="1.0" encoding="utf-8"?>
<calcChain xmlns="http://schemas.openxmlformats.org/spreadsheetml/2006/main">
  <c r="I55" i="32" l="1"/>
  <c r="I71" i="32"/>
  <c r="J13" i="32"/>
  <c r="J14" i="32"/>
  <c r="J15" i="32"/>
  <c r="J19" i="32"/>
  <c r="J20" i="32"/>
  <c r="J21" i="32"/>
  <c r="J22" i="32"/>
  <c r="J23" i="32"/>
  <c r="J24" i="32"/>
  <c r="J32" i="32"/>
  <c r="J33" i="32"/>
  <c r="J34" i="32"/>
  <c r="J35" i="32"/>
  <c r="J37" i="32"/>
  <c r="J38" i="32"/>
  <c r="J39" i="32"/>
  <c r="J10" i="32"/>
  <c r="G41" i="32"/>
  <c r="I41" i="32" s="1"/>
  <c r="G42" i="32"/>
  <c r="I42" i="32" s="1"/>
  <c r="G43" i="32"/>
  <c r="I43" i="32" s="1"/>
  <c r="G44" i="32"/>
  <c r="I44" i="32" s="1"/>
  <c r="G45" i="32"/>
  <c r="I45" i="32" s="1"/>
  <c r="G46" i="32"/>
  <c r="I46" i="32" s="1"/>
  <c r="G47" i="32"/>
  <c r="I47" i="32" s="1"/>
  <c r="G48" i="32"/>
  <c r="I48" i="32" s="1"/>
  <c r="G49" i="32"/>
  <c r="I49" i="32" s="1"/>
  <c r="G50" i="32"/>
  <c r="I50" i="32" s="1"/>
  <c r="G51" i="32"/>
  <c r="I51" i="32" s="1"/>
  <c r="G52" i="32"/>
  <c r="I52" i="32" s="1"/>
  <c r="G53" i="32"/>
  <c r="I53" i="32" s="1"/>
  <c r="G54" i="32"/>
  <c r="I54" i="32" s="1"/>
  <c r="G55" i="32"/>
  <c r="G56" i="32"/>
  <c r="I56" i="32" s="1"/>
  <c r="G57" i="32"/>
  <c r="I57" i="32" s="1"/>
  <c r="G58" i="32"/>
  <c r="I58" i="32" s="1"/>
  <c r="G59" i="32"/>
  <c r="I59" i="32" s="1"/>
  <c r="G60" i="32"/>
  <c r="I60" i="32" s="1"/>
  <c r="G61" i="32"/>
  <c r="I61" i="32" s="1"/>
  <c r="G62" i="32"/>
  <c r="I62" i="32" s="1"/>
  <c r="G63" i="32"/>
  <c r="I63" i="32" s="1"/>
  <c r="G64" i="32"/>
  <c r="I64" i="32" s="1"/>
  <c r="G65" i="32"/>
  <c r="I65" i="32" s="1"/>
  <c r="G66" i="32"/>
  <c r="I66" i="32" s="1"/>
  <c r="G67" i="32"/>
  <c r="I67" i="32" s="1"/>
  <c r="G68" i="32"/>
  <c r="I68" i="32" s="1"/>
  <c r="G69" i="32"/>
  <c r="I69" i="32" s="1"/>
  <c r="G70" i="32"/>
  <c r="I70" i="32" s="1"/>
  <c r="G71" i="32"/>
  <c r="G72" i="32"/>
  <c r="I72" i="32" s="1"/>
  <c r="G37" i="32"/>
  <c r="G35" i="32"/>
  <c r="G34" i="32"/>
  <c r="G33" i="32"/>
  <c r="G32" i="32"/>
  <c r="G31" i="32"/>
  <c r="J31" i="32" s="1"/>
  <c r="G30" i="32"/>
  <c r="J30" i="32" s="1"/>
  <c r="G29" i="32"/>
  <c r="J29" i="32" s="1"/>
  <c r="G28" i="32"/>
  <c r="J28" i="32" s="1"/>
  <c r="G27" i="32"/>
  <c r="J27" i="32" s="1"/>
  <c r="G26" i="32"/>
  <c r="J26" i="32" s="1"/>
  <c r="G25" i="32"/>
  <c r="J25" i="32" s="1"/>
  <c r="G18" i="32"/>
  <c r="J18" i="32" s="1"/>
  <c r="G17" i="32"/>
  <c r="J17" i="32" s="1"/>
  <c r="G16" i="32"/>
  <c r="J16" i="32" s="1"/>
  <c r="G15" i="32"/>
  <c r="G14" i="32"/>
  <c r="G13" i="32"/>
  <c r="G12" i="32"/>
  <c r="J12" i="32" s="1"/>
  <c r="G11" i="32"/>
  <c r="J11" i="32" s="1"/>
  <c r="G19" i="32"/>
  <c r="G20" i="32"/>
  <c r="G21" i="32"/>
  <c r="G22" i="32"/>
  <c r="G23" i="32"/>
  <c r="G24" i="32"/>
  <c r="G36" i="32"/>
  <c r="J36" i="32" s="1"/>
  <c r="G38" i="32"/>
  <c r="G39" i="32"/>
  <c r="G10" i="32"/>
  <c r="I73" i="32" l="1"/>
  <c r="J73" i="32"/>
  <c r="G9" i="32"/>
  <c r="G40" i="32"/>
  <c r="P73" i="32"/>
  <c r="O73" i="32"/>
  <c r="G39" i="31"/>
  <c r="G40" i="31" s="1"/>
  <c r="F39" i="31"/>
  <c r="G38" i="31"/>
  <c r="F38" i="31"/>
  <c r="H32" i="31"/>
  <c r="J28" i="31"/>
  <c r="J27" i="31"/>
  <c r="G27" i="31"/>
  <c r="J26" i="31"/>
  <c r="E26" i="31"/>
  <c r="J25" i="31"/>
  <c r="J24" i="31"/>
  <c r="G24" i="31"/>
  <c r="E24" i="31"/>
  <c r="J23" i="31"/>
  <c r="I20" i="31"/>
  <c r="I19" i="31"/>
  <c r="I18" i="31"/>
  <c r="I16" i="31"/>
  <c r="G8" i="32" l="1"/>
  <c r="H39" i="31"/>
  <c r="H40" i="31" s="1"/>
  <c r="G73" i="32"/>
  <c r="I47" i="31" s="1"/>
  <c r="F40" i="31"/>
  <c r="G28" i="31" s="1"/>
  <c r="I39" i="31" l="1"/>
  <c r="I40" i="31" s="1"/>
  <c r="J39" i="31" s="1"/>
  <c r="J40" i="31" s="1"/>
  <c r="I48" i="31"/>
  <c r="I17" i="31"/>
  <c r="I21" i="31" s="1"/>
  <c r="G25" i="31" s="1"/>
  <c r="G26" i="31" s="1"/>
  <c r="G29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<sst xmlns="http://schemas.openxmlformats.org/spreadsheetml/2006/main" count="356" uniqueCount="176">
  <si>
    <t>Cena celkem</t>
  </si>
  <si>
    <t>#RTSROZP#</t>
  </si>
  <si>
    <t>Položkový rozpočet</t>
  </si>
  <si>
    <t>Zakázka:</t>
  </si>
  <si>
    <t>Objekt:</t>
  </si>
  <si>
    <t>Rozpočet:</t>
  </si>
  <si>
    <t>Objednatel:</t>
  </si>
  <si>
    <t>Projektant:</t>
  </si>
  <si>
    <t>IČ:</t>
  </si>
  <si>
    <t>DIČ: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</si>
  <si>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</si>
  <si>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</si>
  <si>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</si>
  <si>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</si>
  <si>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</si>
  <si>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</si>
  <si>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</si>
  <si>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</si>
  <si>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</si>
  <si>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</si>
  <si>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</si>
  <si>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</si>
  <si>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</si>
  <si>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</si>
  <si>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</si>
  <si>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</si>
  <si>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</si>
  <si>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</si>
  <si>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</si>
  <si>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</si>
  <si>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</si>
  <si>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</si>
  <si>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</si>
  <si>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</si>
  <si>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</si>
  <si>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</si>
  <si>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</si>
  <si>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</si>
  <si>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</si>
  <si>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</si>
  <si>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Rozpočet</t>
  </si>
  <si>
    <t>Areál Tyršova Rousínov - SO 05 neuznatelné - 2.NP</t>
  </si>
  <si>
    <t>Celkem za stavbu</t>
  </si>
  <si>
    <t>Rekapitulace dílů</t>
  </si>
  <si>
    <t>Typ dílu</t>
  </si>
  <si>
    <t xml:space="preserve">Položkový rozpočet </t>
  </si>
  <si>
    <t>#TypZaznamu#</t>
  </si>
  <si>
    <t>S:</t>
  </si>
  <si>
    <t>STA</t>
  </si>
  <si>
    <t>O: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</si>
  <si>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</si>
  <si>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</si>
  <si>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</si>
  <si>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</si>
  <si>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</si>
  <si>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</si>
  <si>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</si>
  <si>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</si>
  <si>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</si>
  <si>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</si>
  <si>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</si>
  <si>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</si>
  <si>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</si>
  <si>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POL1_0</t>
  </si>
  <si>
    <t>vlastní</t>
  </si>
  <si>
    <t>VV</t>
  </si>
  <si>
    <t/>
  </si>
  <si>
    <t>SUM</t>
  </si>
  <si>
    <t xml:space="preserve">CPV : </t>
  </si>
  <si>
    <t xml:space="preserve">CZ -CC : </t>
  </si>
  <si>
    <t xml:space="preserve">JKSO : </t>
  </si>
  <si>
    <t>ks</t>
  </si>
  <si>
    <t>Dětská skupina při MŠ Husova</t>
  </si>
  <si>
    <t>Gastrotechnologie</t>
  </si>
  <si>
    <t>15.1</t>
  </si>
  <si>
    <t>Stůl, nerez, zadní lem, trnož, nerezová deska, 1100 x 700 x 850 mm</t>
  </si>
  <si>
    <t>15.3</t>
  </si>
  <si>
    <t>15.4</t>
  </si>
  <si>
    <t>15.5</t>
  </si>
  <si>
    <t>15.6</t>
  </si>
  <si>
    <t>Stůl chladící, kombinace šuplíků a dvířek, dřez, 1350 x 700 x 850 mm</t>
  </si>
  <si>
    <t>Lednice, podstolová na odpad, 600 x 600 mm</t>
  </si>
  <si>
    <t>Plotna, indukční, 330 x 425 x 105 mm</t>
  </si>
  <si>
    <t>Lednice na přepravky/tácy, 700 x 750 x 1800 mm</t>
  </si>
  <si>
    <t>15.7</t>
  </si>
  <si>
    <t>Police nerezová, zadní lem, 1350 x 400 x 280 mm</t>
  </si>
  <si>
    <t>Jednotlivé položky vždy zahrnují dodávku i montáž každého zařízení. U výrobků je nutné dodržet i další specifikace uvedené v projektu.</t>
  </si>
  <si>
    <t>15.8</t>
  </si>
  <si>
    <t xml:space="preserve">Trouba mikrovlnná, 540 x 415 x 311 mm </t>
  </si>
  <si>
    <t>15.9</t>
  </si>
  <si>
    <t>Baterie stojánková, se zvýšenou napouštěcí hlavicí</t>
  </si>
  <si>
    <t>15.10</t>
  </si>
  <si>
    <t>Zásobník útěrek, nerez</t>
  </si>
  <si>
    <t>15.11</t>
  </si>
  <si>
    <t>Zásobník mýdla, nerez</t>
  </si>
  <si>
    <t>15.12</t>
  </si>
  <si>
    <t>Umyvadlo, 470 x 370 x 225 mm</t>
  </si>
  <si>
    <t>15.13</t>
  </si>
  <si>
    <t>Koš na útěrky, nerez, 420 x 250 x 600 mm</t>
  </si>
  <si>
    <t>15.14</t>
  </si>
  <si>
    <t>15.16</t>
  </si>
  <si>
    <t>Myčka, haubnová, 750 x 870 x 1480 mm</t>
  </si>
  <si>
    <t>15.17</t>
  </si>
  <si>
    <t>Stůl k myčce, vstupní, nerez, zadní lem, trnož, nerezová deska s profilací, dřez, otvor na odpad, 1000 x 700 x 850 mm</t>
  </si>
  <si>
    <t>15.18</t>
  </si>
  <si>
    <t>Baterie sprchová, se zvýšenou napouštěcí hlavicí</t>
  </si>
  <si>
    <t>15.19</t>
  </si>
  <si>
    <t>Regál, nerez, 5 polic, vysoký, 700 x 500 x 1800 mm</t>
  </si>
  <si>
    <t>15.20</t>
  </si>
  <si>
    <t>Regál, nerez, 5 polic, vysoký, 1050 x 400 x 1800 mm</t>
  </si>
  <si>
    <t>15.21</t>
  </si>
  <si>
    <t>Stůl s dvojdřezem, celonerezové provedení s vevařenou lisovanou vanou, opláštěním čela, boků a zadním lemem vysokým 40 mm, tloušťka materiálu 1 mm. Tuhá svařená konstrukce. Materiál: nerez, 1500 x 600 x 850 mm</t>
  </si>
  <si>
    <t>15.22</t>
  </si>
  <si>
    <t>15.23</t>
  </si>
  <si>
    <t>15.24</t>
  </si>
  <si>
    <t>Vozík na tácy, výdejový, nerezový. Masivní servírovací vozíky v nerezovém provedení se čtyřmi odolnými otočnými kolečky (2x bržděná). Police mají prolisované zvednuté okraje, pro lepší zabezpečení nádobí při přepravě. Vozíky jsou dodávány v rozebraném stavu, balené v kartonu včetně montážního materiálu. Vozíky jsou v robustním provedení s vyztuženými a zpevněnými rohy. 1140 x 600 x 850 mm</t>
  </si>
  <si>
    <t>Vodní lázeň. 3xGN1/1, Celonerezový pojízdný výdejní stůl s vyhřívanou vodní lázní, v robustním provedení bez, nebo se spodní policí pevně spojenou s nohami, které jsou osazeny pojezdovými kolečky (2x brzděná). Vrchní deska s jednotlivými lisovaným vanami, každá samostatně regulována a vybavena výpustným ventilem. Modely MB(P) - ovládání a přívodní kabel je umístěn na čelním panelu vozíku. 1200 x 650 x 900 mm.</t>
  </si>
  <si>
    <t>2NP</t>
  </si>
  <si>
    <t>13.1</t>
  </si>
  <si>
    <t>13.2</t>
  </si>
  <si>
    <t>14.1</t>
  </si>
  <si>
    <t>14.2</t>
  </si>
  <si>
    <t>14.3</t>
  </si>
  <si>
    <t>22.1</t>
  </si>
  <si>
    <t>22.2</t>
  </si>
  <si>
    <t>22.3</t>
  </si>
  <si>
    <t>Regál, nerezový, 5 polic, vysoký, 1750 x 600 x 1800 mm</t>
  </si>
  <si>
    <t>Výlevka, kombinovaná, 500 x 700 x 900 mm</t>
  </si>
  <si>
    <t>Vozík na příbory, nerezový, 752 x 525 x 1250 mm.</t>
  </si>
  <si>
    <t>Stůl, nerez, výdejní, 1500 x 600 x 850 mm.</t>
  </si>
  <si>
    <t>Termos, na teplé nápoje, 23,5 l, regulovatelný, 380 x 380 x 650 mm.</t>
  </si>
  <si>
    <t>Vozík na příbory, nerez, 1500 x 600 x 850 mm.</t>
  </si>
  <si>
    <t>Stůl, nerez, výdejní, 1000 x 600 x 850.</t>
  </si>
  <si>
    <t>1NP</t>
  </si>
  <si>
    <t>5.1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</si>
  <si>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</si>
  <si>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</si>
  <si>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</si>
  <si>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</si>
  <si>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</si>
  <si>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</si>
  <si>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</si>
  <si>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</si>
  <si>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</si>
  <si>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</si>
  <si>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</si>
  <si>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</si>
  <si>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</si>
  <si>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</si>
  <si>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</si>
  <si>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</si>
  <si>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</si>
  <si>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</si>
  <si>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</si>
  <si>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</si>
  <si>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</si>
  <si>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7.1</t>
  </si>
  <si>
    <t>7.2</t>
  </si>
  <si>
    <t>6.1</t>
  </si>
  <si>
    <t>6.2</t>
  </si>
  <si>
    <t>4.1</t>
  </si>
  <si>
    <t>4.2</t>
  </si>
  <si>
    <t>4.3</t>
  </si>
  <si>
    <t>18.1</t>
  </si>
  <si>
    <t>18.2</t>
  </si>
  <si>
    <t>18.3</t>
  </si>
  <si>
    <t>Regál, nerezový, 5 polic, vysoký, 550 x 500 x 1800 mm</t>
  </si>
  <si>
    <t>Lednice na přepravky, 700 x 750 x 1800 mm</t>
  </si>
  <si>
    <t>Vozík na příbory, nerez, 752 x 525 x 1250 mm</t>
  </si>
  <si>
    <t>Stůl k myčce výstupní, nerez, zadní lem, trnož, nerez deska s profilací, 700 x 700 x 850 mm</t>
  </si>
  <si>
    <t>Město Náměšť nad Oslavou</t>
  </si>
  <si>
    <t>Masarykovo nám. 104</t>
  </si>
  <si>
    <t>675 71 Náměšť nad Oslavou</t>
  </si>
  <si>
    <t>D.101</t>
  </si>
  <si>
    <t>Nezpůsobilý náklad</t>
  </si>
  <si>
    <t>Způsobilý náklad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</si>
</sst>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31">
    <font>
      <sz val="9"/>
      <name val="Times New Roman"/>
      <family val="1"/>
      <charset val="238"/>
    </font>
    <font>
      <b/>
      <sz val="12"/>
      <color indexed="18"/>
      <name val="Times New Roman CE"/>
      <family val="1"/>
      <charset val="238"/>
    </font>
    <font>
      <sz val="10"/>
      <name val="MS Sans Serif"/>
      <family val="2"/>
      <charset val="238"/>
    </font>
    <font>
      <b/>
      <sz val="11"/>
      <name val="CG Omega"/>
      <family val="2"/>
      <charset val="238"/>
    </font>
    <font>
      <b/>
      <u/>
      <sz val="12"/>
      <name val="CG Omega"/>
      <family val="2"/>
      <charset val="238"/>
    </font>
    <font>
      <b/>
      <sz val="12"/>
      <name val="CG Omega"/>
      <family val="2"/>
      <charset val="238"/>
    </font>
    <font>
      <b/>
      <sz val="14"/>
      <name val="CG Omega"/>
      <family val="2"/>
      <charset val="238"/>
    </font>
    <font>
      <b/>
      <sz val="13"/>
      <name val="CG Omega"/>
      <family val="2"/>
      <charset val="238"/>
    </font>
    <font>
      <sz val="10"/>
      <name val="Times New Roman"/>
      <family val="1"/>
      <charset val="238"/>
    </font>
    <font>
      <sz val="9"/>
      <name val="Times New Roman CE"/>
      <family val="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238"/>
    </font>
    <font>
      <sz val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18"/>
      </top>
      <bottom style="medium">
        <color indexed="18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/>
    <xf numFmtId="164" fontId="3" fillId="0" borderId="0"/>
    <xf numFmtId="164" fontId="7" fillId="2" borderId="1"/>
    <xf numFmtId="164" fontId="5" fillId="0" borderId="2"/>
    <xf numFmtId="4" fontId="9" fillId="0" borderId="0"/>
    <xf numFmtId="0" fontId="4" fillId="0" borderId="0"/>
    <xf numFmtId="0" fontId="6" fillId="0" borderId="3"/>
    <xf numFmtId="164" fontId="1" fillId="0" borderId="2"/>
    <xf numFmtId="0" fontId="2" fillId="0" borderId="0"/>
    <xf numFmtId="0" fontId="8" fillId="0" borderId="0"/>
    <xf numFmtId="4" fontId="8" fillId="0" borderId="0"/>
    <xf numFmtId="4" fontId="9" fillId="0" borderId="0"/>
    <xf numFmtId="0" fontId="24" fillId="0" borderId="0"/>
    <xf numFmtId="0" fontId="26" fillId="0" borderId="0"/>
    <xf numFmtId="0" fontId="27" fillId="0" borderId="0">
      <alignment vertical="center"/>
    </xf>
  </cellStyleXfs>
  <cellXfs count="258">
    <xf numFmtId="0" fontId="0" fillId="0" borderId="0" xfId="0"/>
    <xf numFmtId="49" fontId="14" fillId="4" borderId="0" xfId="0" applyNumberFormat="1" applyFont="1" applyFill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center"/>
    </xf>
    <xf numFmtId="0" fontId="25" fillId="0" borderId="0" xfId="0" applyFont="1"/>
    <xf numFmtId="0" fontId="25" fillId="0" borderId="31" xfId="0" applyFont="1" applyBorder="1" applyAlignment="1">
      <alignment vertical="center"/>
    </xf>
    <xf numFmtId="49" fontId="25" fillId="0" borderId="17" xfId="0" applyNumberFormat="1" applyFont="1" applyBorder="1" applyAlignment="1">
      <alignment vertical="center"/>
    </xf>
    <xf numFmtId="0" fontId="25" fillId="3" borderId="31" xfId="0" applyFont="1" applyFill="1" applyBorder="1"/>
    <xf numFmtId="49" fontId="25" fillId="3" borderId="17" xfId="0" applyNumberFormat="1" applyFont="1" applyFill="1" applyBorder="1"/>
    <xf numFmtId="0" fontId="25" fillId="3" borderId="17" xfId="0" applyFont="1" applyFill="1" applyBorder="1" applyAlignment="1">
      <alignment horizontal="center"/>
    </xf>
    <xf numFmtId="4" fontId="25" fillId="3" borderId="17" xfId="0" applyNumberFormat="1" applyFont="1" applyFill="1" applyBorder="1"/>
    <xf numFmtId="0" fontId="25" fillId="3" borderId="17" xfId="0" applyFont="1" applyFill="1" applyBorder="1"/>
    <xf numFmtId="0" fontId="25" fillId="3" borderId="19" xfId="0" applyFont="1" applyFill="1" applyBorder="1"/>
    <xf numFmtId="49" fontId="25" fillId="3" borderId="31" xfId="0" applyNumberFormat="1" applyFont="1" applyFill="1" applyBorder="1"/>
    <xf numFmtId="0" fontId="25" fillId="3" borderId="31" xfId="0" applyFont="1" applyFill="1" applyBorder="1" applyAlignment="1">
      <alignment horizontal="center"/>
    </xf>
    <xf numFmtId="4" fontId="25" fillId="3" borderId="31" xfId="0" applyNumberFormat="1" applyFont="1" applyFill="1" applyBorder="1"/>
    <xf numFmtId="0" fontId="25" fillId="3" borderId="18" xfId="0" applyFont="1" applyFill="1" applyBorder="1"/>
    <xf numFmtId="0" fontId="25" fillId="3" borderId="31" xfId="0" applyFont="1" applyFill="1" applyBorder="1" applyAlignment="1">
      <alignment horizontal="center" wrapText="1"/>
    </xf>
    <xf numFmtId="0" fontId="25" fillId="3" borderId="21" xfId="0" applyFont="1" applyFill="1" applyBorder="1" applyAlignment="1">
      <alignment vertical="center"/>
    </xf>
    <xf numFmtId="0" fontId="25" fillId="3" borderId="21" xfId="0" applyFont="1" applyFill="1" applyBorder="1" applyAlignment="1">
      <alignment horizontal="left" vertical="center"/>
    </xf>
    <xf numFmtId="0" fontId="25" fillId="3" borderId="32" xfId="0" applyFont="1" applyFill="1" applyBorder="1" applyAlignment="1">
      <alignment horizontal="left" vertical="center" wrapText="1"/>
    </xf>
    <xf numFmtId="0" fontId="25" fillId="3" borderId="33" xfId="0" applyFont="1" applyFill="1" applyBorder="1" applyAlignment="1">
      <alignment horizontal="center" vertical="center" shrinkToFit="1"/>
    </xf>
    <xf numFmtId="4" fontId="25" fillId="3" borderId="32" xfId="0" applyNumberFormat="1" applyFont="1" applyFill="1" applyBorder="1" applyAlignment="1">
      <alignment vertical="center" shrinkToFit="1"/>
    </xf>
    <xf numFmtId="0" fontId="25" fillId="3" borderId="32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vertical="top"/>
    </xf>
    <xf numFmtId="0" fontId="28" fillId="7" borderId="31" xfId="0" applyFont="1" applyFill="1" applyBorder="1" applyAlignment="1">
      <alignment horizontal="left" vertical="top" wrapText="1"/>
    </xf>
    <xf numFmtId="0" fontId="25" fillId="7" borderId="31" xfId="0" applyFont="1" applyFill="1" applyBorder="1" applyAlignment="1">
      <alignment horizontal="center" vertical="top" shrinkToFit="1"/>
    </xf>
    <xf numFmtId="4" fontId="25" fillId="7" borderId="31" xfId="0" applyNumberFormat="1" applyFont="1" applyFill="1" applyBorder="1" applyAlignment="1">
      <alignment vertical="top" shrinkToFit="1"/>
    </xf>
    <xf numFmtId="0" fontId="25" fillId="0" borderId="34" xfId="0" applyFont="1" applyBorder="1" applyAlignment="1">
      <alignment vertical="top"/>
    </xf>
    <xf numFmtId="49" fontId="25" fillId="0" borderId="34" xfId="0" applyNumberFormat="1" applyFont="1" applyBorder="1" applyAlignment="1">
      <alignment horizontal="left" vertical="top"/>
    </xf>
    <xf numFmtId="49" fontId="25" fillId="0" borderId="34" xfId="0" applyNumberFormat="1" applyFont="1" applyBorder="1" applyAlignment="1">
      <alignment horizontal="left" vertical="top" wrapText="1"/>
    </xf>
    <xf numFmtId="49" fontId="25" fillId="0" borderId="34" xfId="0" applyNumberFormat="1" applyFont="1" applyBorder="1" applyAlignment="1">
      <alignment horizontal="center" vertical="top"/>
    </xf>
    <xf numFmtId="2" fontId="25" fillId="0" borderId="34" xfId="0" applyNumberFormat="1" applyFont="1" applyBorder="1" applyAlignment="1">
      <alignment horizontal="right" vertical="top"/>
    </xf>
    <xf numFmtId="0" fontId="25" fillId="0" borderId="34" xfId="0" applyFont="1" applyBorder="1" applyAlignment="1">
      <alignment horizontal="center" vertical="top" shrinkToFit="1"/>
    </xf>
    <xf numFmtId="0" fontId="25" fillId="0" borderId="35" xfId="0" applyFont="1" applyBorder="1" applyAlignment="1">
      <alignment vertical="top"/>
    </xf>
    <xf numFmtId="49" fontId="25" fillId="0" borderId="35" xfId="0" applyNumberFormat="1" applyFont="1" applyBorder="1" applyAlignment="1">
      <alignment horizontal="left" vertical="top"/>
    </xf>
    <xf numFmtId="49" fontId="25" fillId="0" borderId="35" xfId="0" applyNumberFormat="1" applyFont="1" applyBorder="1" applyAlignment="1">
      <alignment horizontal="left" vertical="top" wrapText="1"/>
    </xf>
    <xf numFmtId="49" fontId="25" fillId="0" borderId="35" xfId="0" applyNumberFormat="1" applyFont="1" applyBorder="1" applyAlignment="1">
      <alignment horizontal="center" vertical="top"/>
    </xf>
    <xf numFmtId="2" fontId="25" fillId="0" borderId="35" xfId="0" applyNumberFormat="1" applyFont="1" applyBorder="1" applyAlignment="1">
      <alignment horizontal="right" vertical="top"/>
    </xf>
    <xf numFmtId="0" fontId="25" fillId="0" borderId="35" xfId="0" applyFont="1" applyBorder="1" applyAlignment="1">
      <alignment horizontal="center" vertical="top" shrinkToFit="1"/>
    </xf>
    <xf numFmtId="49" fontId="25" fillId="0" borderId="35" xfId="0" applyNumberFormat="1" applyFont="1" applyBorder="1" applyAlignment="1">
      <alignment horizontal="left" wrapText="1"/>
    </xf>
    <xf numFmtId="49" fontId="25" fillId="0" borderId="35" xfId="0" applyNumberFormat="1" applyFont="1" applyBorder="1" applyAlignment="1">
      <alignment horizontal="center" vertical="top" wrapText="1"/>
    </xf>
    <xf numFmtId="2" fontId="25" fillId="0" borderId="35" xfId="0" applyNumberFormat="1" applyFont="1" applyBorder="1" applyAlignment="1">
      <alignment horizontal="right" vertical="top" wrapText="1"/>
    </xf>
    <xf numFmtId="0" fontId="25" fillId="0" borderId="0" xfId="0" applyFont="1" applyAlignment="1">
      <alignment wrapText="1"/>
    </xf>
    <xf numFmtId="0" fontId="25" fillId="0" borderId="37" xfId="0" applyFont="1" applyBorder="1" applyAlignment="1">
      <alignment vertical="top"/>
    </xf>
    <xf numFmtId="49" fontId="25" fillId="0" borderId="37" xfId="0" applyNumberFormat="1" applyFont="1" applyBorder="1" applyAlignment="1">
      <alignment horizontal="left" vertical="top"/>
    </xf>
    <xf numFmtId="49" fontId="25" fillId="0" borderId="37" xfId="0" applyNumberFormat="1" applyFont="1" applyBorder="1" applyAlignment="1">
      <alignment horizontal="left" vertical="top" wrapText="1"/>
    </xf>
    <xf numFmtId="49" fontId="25" fillId="0" borderId="37" xfId="0" applyNumberFormat="1" applyFont="1" applyBorder="1" applyAlignment="1">
      <alignment horizontal="center" vertical="top"/>
    </xf>
    <xf numFmtId="2" fontId="25" fillId="0" borderId="37" xfId="0" applyNumberFormat="1" applyFont="1" applyBorder="1" applyAlignment="1">
      <alignment horizontal="right" vertical="top"/>
    </xf>
    <xf numFmtId="0" fontId="25" fillId="0" borderId="37" xfId="0" applyFont="1" applyBorder="1" applyAlignment="1">
      <alignment horizontal="center" vertical="top" shrinkToFit="1"/>
    </xf>
    <xf numFmtId="49" fontId="25" fillId="7" borderId="31" xfId="0" applyNumberFormat="1" applyFont="1" applyFill="1" applyBorder="1" applyAlignment="1">
      <alignment horizontal="left" vertical="top"/>
    </xf>
    <xf numFmtId="49" fontId="28" fillId="7" borderId="31" xfId="0" applyNumberFormat="1" applyFont="1" applyFill="1" applyBorder="1" applyAlignment="1">
      <alignment horizontal="left" vertical="top" wrapText="1"/>
    </xf>
    <xf numFmtId="49" fontId="25" fillId="7" borderId="31" xfId="0" applyNumberFormat="1" applyFont="1" applyFill="1" applyBorder="1" applyAlignment="1">
      <alignment horizontal="center" vertical="top"/>
    </xf>
    <xf numFmtId="2" fontId="25" fillId="7" borderId="31" xfId="0" applyNumberFormat="1" applyFont="1" applyFill="1" applyBorder="1" applyAlignment="1">
      <alignment horizontal="right" vertical="top"/>
    </xf>
    <xf numFmtId="49" fontId="25" fillId="0" borderId="36" xfId="0" applyNumberFormat="1" applyFont="1" applyBorder="1"/>
    <xf numFmtId="0" fontId="28" fillId="3" borderId="21" xfId="0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vertical="top"/>
    </xf>
    <xf numFmtId="49" fontId="28" fillId="3" borderId="13" xfId="0" applyNumberFormat="1" applyFont="1" applyFill="1" applyBorder="1" applyAlignment="1">
      <alignment horizontal="left" vertical="top" wrapText="1"/>
    </xf>
    <xf numFmtId="0" fontId="28" fillId="3" borderId="13" xfId="0" applyFont="1" applyFill="1" applyBorder="1" applyAlignment="1">
      <alignment horizontal="center" vertical="top"/>
    </xf>
    <xf numFmtId="4" fontId="28" fillId="3" borderId="13" xfId="0" applyNumberFormat="1" applyFont="1" applyFill="1" applyBorder="1" applyAlignment="1">
      <alignment vertical="top"/>
    </xf>
    <xf numFmtId="0" fontId="28" fillId="3" borderId="13" xfId="0" applyFont="1" applyFill="1" applyBorder="1" applyAlignment="1">
      <alignment vertical="top"/>
    </xf>
    <xf numFmtId="4" fontId="28" fillId="3" borderId="33" xfId="0" applyNumberFormat="1" applyFont="1" applyFill="1" applyBorder="1" applyAlignment="1">
      <alignment vertical="top"/>
    </xf>
    <xf numFmtId="0" fontId="25" fillId="0" borderId="33" xfId="0" applyFont="1" applyBorder="1" applyAlignment="1">
      <alignment horizontal="center" vertical="top"/>
    </xf>
    <xf numFmtId="49" fontId="25" fillId="0" borderId="0" xfId="0" applyNumberFormat="1" applyFont="1"/>
    <xf numFmtId="4" fontId="25" fillId="0" borderId="0" xfId="0" applyNumberFormat="1" applyFont="1"/>
    <xf numFmtId="0" fontId="0" fillId="0" borderId="5" xfId="0" applyBorder="1"/>
    <xf numFmtId="0" fontId="0" fillId="0" borderId="9" xfId="0" applyBorder="1"/>
    <xf numFmtId="0" fontId="11" fillId="3" borderId="9" xfId="0" applyFont="1" applyFill="1" applyBorder="1" applyAlignment="1">
      <alignment horizontal="left" vertical="center" indent="1"/>
    </xf>
    <xf numFmtId="49" fontId="12" fillId="3" borderId="0" xfId="0" applyNumberFormat="1" applyFont="1" applyFill="1" applyAlignment="1">
      <alignment horizontal="left" vertical="center"/>
    </xf>
    <xf numFmtId="14" fontId="13" fillId="0" borderId="0" xfId="0" applyNumberFormat="1" applyFont="1" applyAlignment="1">
      <alignment horizontal="left"/>
    </xf>
    <xf numFmtId="0" fontId="0" fillId="3" borderId="9" xfId="0" applyFill="1" applyBorder="1" applyAlignment="1">
      <alignment horizontal="left" vertical="center" indent="1"/>
    </xf>
    <xf numFmtId="0" fontId="14" fillId="3" borderId="0" xfId="0" applyFont="1" applyFill="1" applyAlignment="1">
      <alignment horizontal="left" vertical="center"/>
    </xf>
    <xf numFmtId="0" fontId="0" fillId="3" borderId="12" xfId="0" applyFill="1" applyBorder="1" applyAlignment="1">
      <alignment horizontal="left" vertical="center" indent="1"/>
    </xf>
    <xf numFmtId="0" fontId="0" fillId="3" borderId="13" xfId="0" applyFill="1" applyBorder="1"/>
    <xf numFmtId="0" fontId="0" fillId="0" borderId="9" xfId="0" applyBorder="1" applyAlignment="1">
      <alignment horizontal="left" vertical="center" indent="1"/>
    </xf>
    <xf numFmtId="49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0" fillId="0" borderId="11" xfId="0" applyBorder="1"/>
    <xf numFmtId="0" fontId="14" fillId="0" borderId="9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49" fontId="14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25" fillId="0" borderId="13" xfId="0" applyFont="1" applyBorder="1" applyAlignment="1">
      <alignment vertical="center"/>
    </xf>
    <xf numFmtId="0" fontId="0" fillId="0" borderId="14" xfId="0" applyBorder="1"/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left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/>
    <xf numFmtId="0" fontId="0" fillId="0" borderId="13" xfId="0" applyBorder="1" applyAlignment="1">
      <alignment horizontal="right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left" vertical="top" indent="1"/>
    </xf>
    <xf numFmtId="0" fontId="0" fillId="0" borderId="4" xfId="0" applyBorder="1" applyAlignment="1">
      <alignment vertical="top"/>
    </xf>
    <xf numFmtId="0" fontId="14" fillId="0" borderId="4" xfId="0" applyFont="1" applyBorder="1" applyAlignment="1">
      <alignment horizontal="left" vertical="top"/>
    </xf>
    <xf numFmtId="0" fontId="14" fillId="0" borderId="4" xfId="0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0" fillId="0" borderId="10" xfId="0" applyBorder="1"/>
    <xf numFmtId="0" fontId="0" fillId="0" borderId="13" xfId="0" applyBorder="1" applyAlignment="1">
      <alignment horizontal="left"/>
    </xf>
    <xf numFmtId="49" fontId="0" fillId="0" borderId="9" xfId="0" applyNumberFormat="1" applyBorder="1"/>
    <xf numFmtId="49" fontId="0" fillId="0" borderId="16" xfId="0" applyNumberFormat="1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Border="1" applyAlignment="1">
      <alignment horizontal="left" vertical="center"/>
    </xf>
    <xf numFmtId="0" fontId="0" fillId="0" borderId="16" xfId="0" applyBorder="1" applyAlignment="1">
      <alignment horizontal="left" vertical="center" indent="1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 indent="1"/>
    </xf>
    <xf numFmtId="0" fontId="18" fillId="3" borderId="23" xfId="0" applyFont="1" applyFill="1" applyBorder="1" applyAlignment="1">
      <alignment horizontal="left" vertical="center"/>
    </xf>
    <xf numFmtId="0" fontId="0" fillId="3" borderId="23" xfId="0" applyFill="1" applyBorder="1" applyAlignment="1">
      <alignment horizontal="left" vertical="center"/>
    </xf>
    <xf numFmtId="4" fontId="17" fillId="3" borderId="23" xfId="0" applyNumberFormat="1" applyFon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0" fontId="0" fillId="3" borderId="23" xfId="0" applyFill="1" applyBorder="1"/>
    <xf numFmtId="49" fontId="14" fillId="3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9" xfId="0" applyFont="1" applyBorder="1"/>
    <xf numFmtId="0" fontId="14" fillId="0" borderId="0" xfId="0" applyFont="1"/>
    <xf numFmtId="0" fontId="14" fillId="0" borderId="13" xfId="0" applyFont="1" applyBorder="1"/>
    <xf numFmtId="0" fontId="14" fillId="0" borderId="11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7" xfId="0" applyBorder="1" applyAlignment="1">
      <alignment horizontal="righ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shrinkToFit="1"/>
    </xf>
    <xf numFmtId="3" fontId="0" fillId="0" borderId="28" xfId="0" applyNumberFormat="1" applyBorder="1"/>
    <xf numFmtId="3" fontId="20" fillId="3" borderId="29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/>
    </xf>
    <xf numFmtId="3" fontId="20" fillId="3" borderId="4" xfId="0" applyNumberFormat="1" applyFont="1" applyFill="1" applyBorder="1" applyAlignment="1">
      <alignment vertical="center" wrapText="1"/>
    </xf>
    <xf numFmtId="3" fontId="21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 shrinkToFit="1"/>
    </xf>
    <xf numFmtId="3" fontId="20" fillId="3" borderId="30" xfId="0" applyNumberFormat="1" applyFont="1" applyFill="1" applyBorder="1" applyAlignment="1">
      <alignment horizontal="center" vertical="center" wrapText="1"/>
    </xf>
    <xf numFmtId="3" fontId="0" fillId="0" borderId="18" xfId="0" applyNumberFormat="1" applyBorder="1"/>
    <xf numFmtId="3" fontId="13" fillId="0" borderId="31" xfId="0" applyNumberFormat="1" applyFont="1" applyBorder="1" applyAlignment="1">
      <alignment horizontal="right" wrapText="1" shrinkToFit="1"/>
    </xf>
    <xf numFmtId="3" fontId="13" fillId="0" borderId="31" xfId="0" applyNumberFormat="1" applyFont="1" applyBorder="1" applyAlignment="1">
      <alignment horizontal="right" shrinkToFit="1"/>
    </xf>
    <xf numFmtId="3" fontId="0" fillId="0" borderId="31" xfId="0" applyNumberFormat="1" applyBorder="1" applyAlignment="1">
      <alignment shrinkToFit="1"/>
    </xf>
    <xf numFmtId="3" fontId="0" fillId="0" borderId="31" xfId="0" applyNumberFormat="1" applyBorder="1"/>
    <xf numFmtId="3" fontId="0" fillId="5" borderId="32" xfId="0" applyNumberFormat="1" applyFill="1" applyBorder="1" applyAlignment="1">
      <alignment wrapText="1" shrinkToFit="1"/>
    </xf>
    <xf numFmtId="3" fontId="0" fillId="5" borderId="32" xfId="0" applyNumberFormat="1" applyFill="1" applyBorder="1" applyAlignment="1">
      <alignment shrinkToFit="1"/>
    </xf>
    <xf numFmtId="3" fontId="0" fillId="5" borderId="32" xfId="0" applyNumberFormat="1" applyFill="1" applyBorder="1"/>
    <xf numFmtId="0" fontId="12" fillId="0" borderId="0" xfId="0" applyFont="1"/>
    <xf numFmtId="0" fontId="22" fillId="0" borderId="28" xfId="0" applyFont="1" applyBorder="1" applyAlignment="1">
      <alignment horizontal="center" vertical="center" wrapText="1"/>
    </xf>
    <xf numFmtId="0" fontId="22" fillId="3" borderId="29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30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vertical="center"/>
    </xf>
    <xf numFmtId="49" fontId="20" fillId="0" borderId="18" xfId="0" applyNumberFormat="1" applyFont="1" applyBorder="1" applyAlignment="1">
      <alignment vertical="center"/>
    </xf>
    <xf numFmtId="4" fontId="20" fillId="0" borderId="31" xfId="0" applyNumberFormat="1" applyFont="1" applyBorder="1" applyAlignment="1">
      <alignment horizontal="center" vertical="center"/>
    </xf>
    <xf numFmtId="4" fontId="20" fillId="0" borderId="31" xfId="0" applyNumberFormat="1" applyFont="1" applyBorder="1" applyAlignment="1">
      <alignment vertical="center"/>
    </xf>
    <xf numFmtId="0" fontId="20" fillId="0" borderId="28" xfId="0" applyFont="1" applyBorder="1"/>
    <xf numFmtId="0" fontId="20" fillId="5" borderId="21" xfId="0" applyFont="1" applyFill="1" applyBorder="1"/>
    <xf numFmtId="0" fontId="20" fillId="5" borderId="13" xfId="0" applyFont="1" applyFill="1" applyBorder="1"/>
    <xf numFmtId="4" fontId="20" fillId="5" borderId="32" xfId="0" applyNumberFormat="1" applyFont="1" applyFill="1" applyBorder="1" applyAlignment="1">
      <alignment horizontal="center"/>
    </xf>
    <xf numFmtId="4" fontId="20" fillId="5" borderId="32" xfId="0" applyNumberFormat="1" applyFont="1" applyFill="1" applyBorder="1"/>
    <xf numFmtId="4" fontId="0" fillId="0" borderId="0" xfId="0" applyNumberFormat="1"/>
    <xf numFmtId="0" fontId="25" fillId="3" borderId="31" xfId="0" applyFont="1" applyFill="1" applyBorder="1" applyAlignment="1">
      <alignment horizontal="center" vertical="center" wrapText="1"/>
    </xf>
    <xf numFmtId="0" fontId="25" fillId="3" borderId="31" xfId="0" applyFont="1" applyFill="1" applyBorder="1" applyAlignment="1">
      <alignment horizontal="center" vertical="center" shrinkToFit="1"/>
    </xf>
    <xf numFmtId="0" fontId="25" fillId="7" borderId="31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 wrapText="1"/>
    </xf>
    <xf numFmtId="0" fontId="25" fillId="0" borderId="37" xfId="0" applyFont="1" applyBorder="1" applyAlignment="1">
      <alignment horizontal="center" vertical="center"/>
    </xf>
    <xf numFmtId="0" fontId="25" fillId="8" borderId="34" xfId="0" applyFont="1" applyFill="1" applyBorder="1" applyAlignment="1">
      <alignment vertical="top"/>
    </xf>
    <xf numFmtId="0" fontId="25" fillId="8" borderId="35" xfId="0" applyFont="1" applyFill="1" applyBorder="1" applyAlignment="1">
      <alignment vertical="top"/>
    </xf>
    <xf numFmtId="0" fontId="25" fillId="8" borderId="35" xfId="0" applyFont="1" applyFill="1" applyBorder="1" applyAlignment="1">
      <alignment vertical="top" wrapText="1"/>
    </xf>
    <xf numFmtId="0" fontId="25" fillId="8" borderId="37" xfId="0" applyFont="1" applyFill="1" applyBorder="1" applyAlignment="1">
      <alignment vertical="top"/>
    </xf>
    <xf numFmtId="4" fontId="25" fillId="0" borderId="34" xfId="0" applyNumberFormat="1" applyFont="1" applyBorder="1" applyAlignment="1">
      <alignment horizontal="center" vertical="center"/>
    </xf>
    <xf numFmtId="164" fontId="25" fillId="6" borderId="34" xfId="0" applyNumberFormat="1" applyFont="1" applyFill="1" applyBorder="1" applyAlignment="1" applyProtection="1">
      <alignment vertical="top"/>
      <protection locked="0"/>
    </xf>
    <xf numFmtId="164" fontId="25" fillId="0" borderId="34" xfId="0" applyNumberFormat="1" applyFont="1" applyBorder="1" applyAlignment="1">
      <alignment vertical="top" shrinkToFit="1"/>
    </xf>
    <xf numFmtId="164" fontId="25" fillId="6" borderId="35" xfId="0" applyNumberFormat="1" applyFont="1" applyFill="1" applyBorder="1" applyAlignment="1" applyProtection="1">
      <alignment vertical="top"/>
      <protection locked="0"/>
    </xf>
    <xf numFmtId="164" fontId="25" fillId="0" borderId="35" xfId="0" applyNumberFormat="1" applyFont="1" applyBorder="1" applyAlignment="1">
      <alignment vertical="top" shrinkToFit="1"/>
    </xf>
    <xf numFmtId="164" fontId="25" fillId="0" borderId="35" xfId="0" applyNumberFormat="1" applyFont="1" applyBorder="1" applyAlignment="1">
      <alignment vertical="top" wrapText="1" shrinkToFit="1"/>
    </xf>
    <xf numFmtId="164" fontId="25" fillId="6" borderId="37" xfId="0" applyNumberFormat="1" applyFont="1" applyFill="1" applyBorder="1" applyAlignment="1" applyProtection="1">
      <alignment vertical="top"/>
      <protection locked="0"/>
    </xf>
    <xf numFmtId="164" fontId="25" fillId="0" borderId="37" xfId="0" applyNumberFormat="1" applyFont="1" applyBorder="1" applyAlignment="1">
      <alignment vertical="top" shrinkToFit="1"/>
    </xf>
    <xf numFmtId="164" fontId="25" fillId="7" borderId="31" xfId="0" applyNumberFormat="1" applyFont="1" applyFill="1" applyBorder="1" applyAlignment="1">
      <alignment vertical="top"/>
    </xf>
    <xf numFmtId="164" fontId="25" fillId="0" borderId="35" xfId="0" applyNumberFormat="1" applyFont="1" applyBorder="1" applyAlignment="1">
      <alignment horizontal="center" vertical="center"/>
    </xf>
    <xf numFmtId="4" fontId="25" fillId="0" borderId="35" xfId="0" applyNumberFormat="1" applyFont="1" applyBorder="1" applyAlignment="1">
      <alignment horizontal="center" vertical="center"/>
    </xf>
    <xf numFmtId="4" fontId="25" fillId="0" borderId="37" xfId="0" applyNumberFormat="1" applyFont="1" applyBorder="1" applyAlignment="1">
      <alignment horizontal="center" vertical="center"/>
    </xf>
    <xf numFmtId="164" fontId="25" fillId="0" borderId="37" xfId="0" applyNumberFormat="1" applyFont="1" applyBorder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49" fontId="14" fillId="4" borderId="0" xfId="0" applyNumberFormat="1" applyFont="1" applyFill="1" applyAlignment="1" applyProtection="1">
      <alignment horizontal="left" vertical="center"/>
      <protection locked="0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49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49" fontId="14" fillId="3" borderId="13" xfId="0" applyNumberFormat="1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49" fontId="14" fillId="4" borderId="4" xfId="0" applyNumberFormat="1" applyFont="1" applyFill="1" applyBorder="1" applyAlignment="1" applyProtection="1">
      <alignment horizontal="left" vertical="center"/>
      <protection locked="0"/>
    </xf>
    <xf numFmtId="49" fontId="14" fillId="4" borderId="13" xfId="0" applyNumberFormat="1" applyFont="1" applyFill="1" applyBorder="1" applyAlignment="1" applyProtection="1">
      <alignment horizontal="left" vertical="center"/>
      <protection locked="0"/>
    </xf>
    <xf numFmtId="1" fontId="0" fillId="0" borderId="13" xfId="0" applyNumberForma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0" fillId="0" borderId="14" xfId="0" applyBorder="1" applyAlignment="1">
      <alignment horizontal="right" indent="1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20" fillId="5" borderId="32" xfId="0" applyNumberFormat="1" applyFont="1" applyFill="1" applyBorder="1"/>
    <xf numFmtId="4" fontId="16" fillId="0" borderId="21" xfId="0" applyNumberFormat="1" applyFont="1" applyBorder="1" applyAlignment="1">
      <alignment horizontal="right" vertical="center"/>
    </xf>
    <xf numFmtId="4" fontId="16" fillId="0" borderId="13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2" fontId="19" fillId="3" borderId="23" xfId="0" applyNumberFormat="1" applyFont="1" applyFill="1" applyBorder="1" applyAlignment="1">
      <alignment horizontal="right" vertical="center"/>
    </xf>
    <xf numFmtId="4" fontId="19" fillId="3" borderId="23" xfId="0" applyNumberFormat="1" applyFont="1" applyFill="1" applyBorder="1" applyAlignment="1">
      <alignment horizontal="right" vertical="center"/>
    </xf>
    <xf numFmtId="0" fontId="0" fillId="0" borderId="9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4" xfId="0" applyBorder="1" applyAlignment="1">
      <alignment horizontal="center"/>
    </xf>
    <xf numFmtId="3" fontId="0" fillId="0" borderId="17" xfId="0" applyNumberFormat="1" applyBorder="1"/>
    <xf numFmtId="3" fontId="0" fillId="0" borderId="17" xfId="0" applyNumberFormat="1" applyBorder="1" applyAlignment="1">
      <alignment wrapText="1"/>
    </xf>
    <xf numFmtId="3" fontId="0" fillId="5" borderId="18" xfId="0" applyNumberFormat="1" applyFill="1" applyBorder="1"/>
    <xf numFmtId="3" fontId="0" fillId="5" borderId="17" xfId="0" applyNumberFormat="1" applyFill="1" applyBorder="1"/>
    <xf numFmtId="3" fontId="0" fillId="5" borderId="19" xfId="0" applyNumberFormat="1" applyFill="1" applyBorder="1"/>
    <xf numFmtId="0" fontId="22" fillId="3" borderId="30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 wrapText="1"/>
    </xf>
    <xf numFmtId="49" fontId="20" fillId="0" borderId="17" xfId="0" applyNumberFormat="1" applyFont="1" applyBorder="1" applyAlignment="1">
      <alignment vertical="center" wrapText="1"/>
    </xf>
    <xf numFmtId="4" fontId="20" fillId="0" borderId="31" xfId="0" applyNumberFormat="1" applyFont="1" applyBorder="1" applyAlignment="1">
      <alignment vertical="center"/>
    </xf>
    <xf numFmtId="0" fontId="28" fillId="0" borderId="0" xfId="0" applyFont="1" applyAlignment="1">
      <alignment horizontal="center"/>
    </xf>
    <xf numFmtId="49" fontId="25" fillId="0" borderId="17" xfId="0" applyNumberFormat="1" applyFont="1" applyBorder="1" applyAlignment="1">
      <alignment vertical="center"/>
    </xf>
    <xf numFmtId="0" fontId="25" fillId="0" borderId="17" xfId="0" applyFont="1" applyBorder="1" applyAlignment="1">
      <alignment vertical="center"/>
    </xf>
    <xf numFmtId="0" fontId="25" fillId="0" borderId="19" xfId="0" applyFont="1" applyBorder="1" applyAlignment="1">
      <alignment vertical="center"/>
    </xf>
    <xf numFmtId="49" fontId="30" fillId="0" borderId="17" xfId="0" applyNumberFormat="1" applyFont="1" applyBorder="1" applyAlignment="1">
      <alignment vertical="top"/>
    </xf>
    <xf numFmtId="0" fontId="30" fillId="0" borderId="17" xfId="0" applyFont="1" applyBorder="1" applyAlignment="1">
      <alignment vertical="top"/>
    </xf>
    <xf numFmtId="0" fontId="30" fillId="0" borderId="19" xfId="0" applyFont="1" applyBorder="1" applyAlignment="1">
      <alignment vertical="top"/>
    </xf>
  </cellXfs>
  <cellStyles count="15">
    <cellStyle name="cena" xfId="1" xr:uid="{00000000-0005-0000-0000-000000000000}"/>
    <cellStyle name="cena celkem" xfId="2" xr:uid="{00000000-0005-0000-0000-000001000000}"/>
    <cellStyle name="cena součet" xfId="3" xr:uid="{00000000-0005-0000-0000-000002000000}"/>
    <cellStyle name="číslo" xfId="4" xr:uid="{00000000-0005-0000-0000-000003000000}"/>
    <cellStyle name="číslo 2" xfId="10" xr:uid="{00000000-0005-0000-0000-000004000000}"/>
    <cellStyle name="číslo 3" xfId="11" xr:uid="{00000000-0005-0000-0000-000005000000}"/>
    <cellStyle name="nadpis 1" xfId="5" xr:uid="{00000000-0005-0000-0000-000006000000}"/>
    <cellStyle name="nadpis 2" xfId="6" xr:uid="{00000000-0005-0000-0000-000007000000}"/>
    <cellStyle name="Normální" xfId="0" builtinId="0"/>
    <cellStyle name="Normální 100" xfId="12" xr:uid="{00000000-0005-0000-0000-000009000000}"/>
    <cellStyle name="Normální 2" xfId="9" xr:uid="{00000000-0005-0000-0000-00000A000000}"/>
    <cellStyle name="Normální 3" xfId="14" xr:uid="{00000000-0005-0000-0000-00000B000000}"/>
    <cellStyle name="normální 4" xfId="13" xr:uid="{00000000-0005-0000-0000-00000C000000}"/>
    <cellStyle name="součet" xfId="7" xr:uid="{00000000-0005-0000-0000-00000E000000}"/>
    <cellStyle name="Standard_aktuell" xfId="8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zpo&#269;ty%20+%20osobn&#237;/Soukrom&#233;%20zak&#225;zky/Atelier%2099/17-17%20Are&#225;l%20Tyr&#353;ova%20Rous&#237;nov/RPD/SO%2005%20Objekt%20ob&#269;.%20vybavenosti%20-%20na%20dotace/SO%2005%20-%20rozpo&#269;et%20SLP%20p&#367;vo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vba"/>
      <sheetName val="VzorPolozky"/>
      <sheetName val="Pol"/>
    </sheetNames>
    <sheetDataSet>
      <sheetData sheetId="0"/>
      <sheetData sheetId="1"/>
      <sheetData sheetId="2">
        <row r="210">
          <cell r="O210" t="e">
            <v>#REF!</v>
          </cell>
          <cell r="P210" t="e">
            <v>#REF!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showGridLines="0" tabSelected="1" view="pageBreakPreview" topLeftCell="B24" zoomScaleNormal="100" zoomScaleSheetLayoutView="100" workbookViewId="0">
      <selection activeCell="L5" sqref="L5"/>
    </sheetView>
  </sheetViews>
  <sheetFormatPr defaultColWidth="10.5" defaultRowHeight="12"/>
  <cols>
    <col min="1" max="1" width="9.83203125" hidden="1" customWidth="1"/>
    <col min="2" max="2" width="10.6640625" customWidth="1"/>
    <col min="3" max="3" width="8.6640625" customWidth="1"/>
    <col min="4" max="4" width="15.6640625" customWidth="1"/>
    <col min="5" max="5" width="14.1640625" customWidth="1"/>
    <col min="6" max="6" width="13.33203125" customWidth="1"/>
    <col min="7" max="9" width="14.83203125" customWidth="1"/>
    <col min="10" max="10" width="7.83203125" customWidth="1"/>
    <col min="11" max="11" width="5" customWidth="1"/>
    <col min="12" max="15" width="12.5" customWidth="1"/>
    <col min="257" max="257" width="0" hidden="1" customWidth="1"/>
    <col min="258" max="258" width="10.6640625" customWidth="1"/>
    <col min="259" max="259" width="8.6640625" customWidth="1"/>
    <col min="260" max="260" width="15.6640625" customWidth="1"/>
    <col min="261" max="261" width="14.1640625" customWidth="1"/>
    <col min="262" max="262" width="13.33203125" customWidth="1"/>
    <col min="263" max="265" width="14.83203125" customWidth="1"/>
    <col min="266" max="266" width="7.83203125" customWidth="1"/>
    <col min="267" max="267" width="5" customWidth="1"/>
    <col min="268" max="271" width="12.5" customWidth="1"/>
    <col min="513" max="513" width="0" hidden="1" customWidth="1"/>
    <col min="514" max="514" width="10.6640625" customWidth="1"/>
    <col min="515" max="515" width="8.6640625" customWidth="1"/>
    <col min="516" max="516" width="15.6640625" customWidth="1"/>
    <col min="517" max="517" width="14.1640625" customWidth="1"/>
    <col min="518" max="518" width="13.33203125" customWidth="1"/>
    <col min="519" max="521" width="14.83203125" customWidth="1"/>
    <col min="522" max="522" width="7.83203125" customWidth="1"/>
    <col min="523" max="523" width="5" customWidth="1"/>
    <col min="524" max="527" width="12.5" customWidth="1"/>
    <col min="769" max="769" width="0" hidden="1" customWidth="1"/>
    <col min="770" max="770" width="10.6640625" customWidth="1"/>
    <col min="771" max="771" width="8.6640625" customWidth="1"/>
    <col min="772" max="772" width="15.6640625" customWidth="1"/>
    <col min="773" max="773" width="14.1640625" customWidth="1"/>
    <col min="774" max="774" width="13.33203125" customWidth="1"/>
    <col min="775" max="777" width="14.83203125" customWidth="1"/>
    <col min="778" max="778" width="7.83203125" customWidth="1"/>
    <col min="779" max="779" width="5" customWidth="1"/>
    <col min="780" max="783" width="12.5" customWidth="1"/>
    <col min="1025" max="1025" width="0" hidden="1" customWidth="1"/>
    <col min="1026" max="1026" width="10.6640625" customWidth="1"/>
    <col min="1027" max="1027" width="8.6640625" customWidth="1"/>
    <col min="1028" max="1028" width="15.6640625" customWidth="1"/>
    <col min="1029" max="1029" width="14.1640625" customWidth="1"/>
    <col min="1030" max="1030" width="13.33203125" customWidth="1"/>
    <col min="1031" max="1033" width="14.83203125" customWidth="1"/>
    <col min="1034" max="1034" width="7.83203125" customWidth="1"/>
    <col min="1035" max="1035" width="5" customWidth="1"/>
    <col min="1036" max="1039" width="12.5" customWidth="1"/>
    <col min="1281" max="1281" width="0" hidden="1" customWidth="1"/>
    <col min="1282" max="1282" width="10.6640625" customWidth="1"/>
    <col min="1283" max="1283" width="8.6640625" customWidth="1"/>
    <col min="1284" max="1284" width="15.6640625" customWidth="1"/>
    <col min="1285" max="1285" width="14.1640625" customWidth="1"/>
    <col min="1286" max="1286" width="13.33203125" customWidth="1"/>
    <col min="1287" max="1289" width="14.83203125" customWidth="1"/>
    <col min="1290" max="1290" width="7.83203125" customWidth="1"/>
    <col min="1291" max="1291" width="5" customWidth="1"/>
    <col min="1292" max="1295" width="12.5" customWidth="1"/>
    <col min="1537" max="1537" width="0" hidden="1" customWidth="1"/>
    <col min="1538" max="1538" width="10.6640625" customWidth="1"/>
    <col min="1539" max="1539" width="8.6640625" customWidth="1"/>
    <col min="1540" max="1540" width="15.6640625" customWidth="1"/>
    <col min="1541" max="1541" width="14.1640625" customWidth="1"/>
    <col min="1542" max="1542" width="13.33203125" customWidth="1"/>
    <col min="1543" max="1545" width="14.83203125" customWidth="1"/>
    <col min="1546" max="1546" width="7.83203125" customWidth="1"/>
    <col min="1547" max="1547" width="5" customWidth="1"/>
    <col min="1548" max="1551" width="12.5" customWidth="1"/>
    <col min="1793" max="1793" width="0" hidden="1" customWidth="1"/>
    <col min="1794" max="1794" width="10.6640625" customWidth="1"/>
    <col min="1795" max="1795" width="8.6640625" customWidth="1"/>
    <col min="1796" max="1796" width="15.6640625" customWidth="1"/>
    <col min="1797" max="1797" width="14.1640625" customWidth="1"/>
    <col min="1798" max="1798" width="13.33203125" customWidth="1"/>
    <col min="1799" max="1801" width="14.83203125" customWidth="1"/>
    <col min="1802" max="1802" width="7.83203125" customWidth="1"/>
    <col min="1803" max="1803" width="5" customWidth="1"/>
    <col min="1804" max="1807" width="12.5" customWidth="1"/>
    <col min="2049" max="2049" width="0" hidden="1" customWidth="1"/>
    <col min="2050" max="2050" width="10.6640625" customWidth="1"/>
    <col min="2051" max="2051" width="8.6640625" customWidth="1"/>
    <col min="2052" max="2052" width="15.6640625" customWidth="1"/>
    <col min="2053" max="2053" width="14.1640625" customWidth="1"/>
    <col min="2054" max="2054" width="13.33203125" customWidth="1"/>
    <col min="2055" max="2057" width="14.83203125" customWidth="1"/>
    <col min="2058" max="2058" width="7.83203125" customWidth="1"/>
    <col min="2059" max="2059" width="5" customWidth="1"/>
    <col min="2060" max="2063" width="12.5" customWidth="1"/>
    <col min="2305" max="2305" width="0" hidden="1" customWidth="1"/>
    <col min="2306" max="2306" width="10.6640625" customWidth="1"/>
    <col min="2307" max="2307" width="8.6640625" customWidth="1"/>
    <col min="2308" max="2308" width="15.6640625" customWidth="1"/>
    <col min="2309" max="2309" width="14.1640625" customWidth="1"/>
    <col min="2310" max="2310" width="13.33203125" customWidth="1"/>
    <col min="2311" max="2313" width="14.83203125" customWidth="1"/>
    <col min="2314" max="2314" width="7.83203125" customWidth="1"/>
    <col min="2315" max="2315" width="5" customWidth="1"/>
    <col min="2316" max="2319" width="12.5" customWidth="1"/>
    <col min="2561" max="2561" width="0" hidden="1" customWidth="1"/>
    <col min="2562" max="2562" width="10.6640625" customWidth="1"/>
    <col min="2563" max="2563" width="8.6640625" customWidth="1"/>
    <col min="2564" max="2564" width="15.6640625" customWidth="1"/>
    <col min="2565" max="2565" width="14.1640625" customWidth="1"/>
    <col min="2566" max="2566" width="13.33203125" customWidth="1"/>
    <col min="2567" max="2569" width="14.83203125" customWidth="1"/>
    <col min="2570" max="2570" width="7.83203125" customWidth="1"/>
    <col min="2571" max="2571" width="5" customWidth="1"/>
    <col min="2572" max="2575" width="12.5" customWidth="1"/>
    <col min="2817" max="2817" width="0" hidden="1" customWidth="1"/>
    <col min="2818" max="2818" width="10.6640625" customWidth="1"/>
    <col min="2819" max="2819" width="8.6640625" customWidth="1"/>
    <col min="2820" max="2820" width="15.6640625" customWidth="1"/>
    <col min="2821" max="2821" width="14.1640625" customWidth="1"/>
    <col min="2822" max="2822" width="13.33203125" customWidth="1"/>
    <col min="2823" max="2825" width="14.83203125" customWidth="1"/>
    <col min="2826" max="2826" width="7.83203125" customWidth="1"/>
    <col min="2827" max="2827" width="5" customWidth="1"/>
    <col min="2828" max="2831" width="12.5" customWidth="1"/>
    <col min="3073" max="3073" width="0" hidden="1" customWidth="1"/>
    <col min="3074" max="3074" width="10.6640625" customWidth="1"/>
    <col min="3075" max="3075" width="8.6640625" customWidth="1"/>
    <col min="3076" max="3076" width="15.6640625" customWidth="1"/>
    <col min="3077" max="3077" width="14.1640625" customWidth="1"/>
    <col min="3078" max="3078" width="13.33203125" customWidth="1"/>
    <col min="3079" max="3081" width="14.83203125" customWidth="1"/>
    <col min="3082" max="3082" width="7.83203125" customWidth="1"/>
    <col min="3083" max="3083" width="5" customWidth="1"/>
    <col min="3084" max="3087" width="12.5" customWidth="1"/>
    <col min="3329" max="3329" width="0" hidden="1" customWidth="1"/>
    <col min="3330" max="3330" width="10.6640625" customWidth="1"/>
    <col min="3331" max="3331" width="8.6640625" customWidth="1"/>
    <col min="3332" max="3332" width="15.6640625" customWidth="1"/>
    <col min="3333" max="3333" width="14.1640625" customWidth="1"/>
    <col min="3334" max="3334" width="13.33203125" customWidth="1"/>
    <col min="3335" max="3337" width="14.83203125" customWidth="1"/>
    <col min="3338" max="3338" width="7.83203125" customWidth="1"/>
    <col min="3339" max="3339" width="5" customWidth="1"/>
    <col min="3340" max="3343" width="12.5" customWidth="1"/>
    <col min="3585" max="3585" width="0" hidden="1" customWidth="1"/>
    <col min="3586" max="3586" width="10.6640625" customWidth="1"/>
    <col min="3587" max="3587" width="8.6640625" customWidth="1"/>
    <col min="3588" max="3588" width="15.6640625" customWidth="1"/>
    <col min="3589" max="3589" width="14.1640625" customWidth="1"/>
    <col min="3590" max="3590" width="13.33203125" customWidth="1"/>
    <col min="3591" max="3593" width="14.83203125" customWidth="1"/>
    <col min="3594" max="3594" width="7.83203125" customWidth="1"/>
    <col min="3595" max="3595" width="5" customWidth="1"/>
    <col min="3596" max="3599" width="12.5" customWidth="1"/>
    <col min="3841" max="3841" width="0" hidden="1" customWidth="1"/>
    <col min="3842" max="3842" width="10.6640625" customWidth="1"/>
    <col min="3843" max="3843" width="8.6640625" customWidth="1"/>
    <col min="3844" max="3844" width="15.6640625" customWidth="1"/>
    <col min="3845" max="3845" width="14.1640625" customWidth="1"/>
    <col min="3846" max="3846" width="13.33203125" customWidth="1"/>
    <col min="3847" max="3849" width="14.83203125" customWidth="1"/>
    <col min="3850" max="3850" width="7.83203125" customWidth="1"/>
    <col min="3851" max="3851" width="5" customWidth="1"/>
    <col min="3852" max="3855" width="12.5" customWidth="1"/>
    <col min="4097" max="4097" width="0" hidden="1" customWidth="1"/>
    <col min="4098" max="4098" width="10.6640625" customWidth="1"/>
    <col min="4099" max="4099" width="8.6640625" customWidth="1"/>
    <col min="4100" max="4100" width="15.6640625" customWidth="1"/>
    <col min="4101" max="4101" width="14.1640625" customWidth="1"/>
    <col min="4102" max="4102" width="13.33203125" customWidth="1"/>
    <col min="4103" max="4105" width="14.83203125" customWidth="1"/>
    <col min="4106" max="4106" width="7.83203125" customWidth="1"/>
    <col min="4107" max="4107" width="5" customWidth="1"/>
    <col min="4108" max="4111" width="12.5" customWidth="1"/>
    <col min="4353" max="4353" width="0" hidden="1" customWidth="1"/>
    <col min="4354" max="4354" width="10.6640625" customWidth="1"/>
    <col min="4355" max="4355" width="8.6640625" customWidth="1"/>
    <col min="4356" max="4356" width="15.6640625" customWidth="1"/>
    <col min="4357" max="4357" width="14.1640625" customWidth="1"/>
    <col min="4358" max="4358" width="13.33203125" customWidth="1"/>
    <col min="4359" max="4361" width="14.83203125" customWidth="1"/>
    <col min="4362" max="4362" width="7.83203125" customWidth="1"/>
    <col min="4363" max="4363" width="5" customWidth="1"/>
    <col min="4364" max="4367" width="12.5" customWidth="1"/>
    <col min="4609" max="4609" width="0" hidden="1" customWidth="1"/>
    <col min="4610" max="4610" width="10.6640625" customWidth="1"/>
    <col min="4611" max="4611" width="8.6640625" customWidth="1"/>
    <col min="4612" max="4612" width="15.6640625" customWidth="1"/>
    <col min="4613" max="4613" width="14.1640625" customWidth="1"/>
    <col min="4614" max="4614" width="13.33203125" customWidth="1"/>
    <col min="4615" max="4617" width="14.83203125" customWidth="1"/>
    <col min="4618" max="4618" width="7.83203125" customWidth="1"/>
    <col min="4619" max="4619" width="5" customWidth="1"/>
    <col min="4620" max="4623" width="12.5" customWidth="1"/>
    <col min="4865" max="4865" width="0" hidden="1" customWidth="1"/>
    <col min="4866" max="4866" width="10.6640625" customWidth="1"/>
    <col min="4867" max="4867" width="8.6640625" customWidth="1"/>
    <col min="4868" max="4868" width="15.6640625" customWidth="1"/>
    <col min="4869" max="4869" width="14.1640625" customWidth="1"/>
    <col min="4870" max="4870" width="13.33203125" customWidth="1"/>
    <col min="4871" max="4873" width="14.83203125" customWidth="1"/>
    <col min="4874" max="4874" width="7.83203125" customWidth="1"/>
    <col min="4875" max="4875" width="5" customWidth="1"/>
    <col min="4876" max="4879" width="12.5" customWidth="1"/>
    <col min="5121" max="5121" width="0" hidden="1" customWidth="1"/>
    <col min="5122" max="5122" width="10.6640625" customWidth="1"/>
    <col min="5123" max="5123" width="8.6640625" customWidth="1"/>
    <col min="5124" max="5124" width="15.6640625" customWidth="1"/>
    <col min="5125" max="5125" width="14.1640625" customWidth="1"/>
    <col min="5126" max="5126" width="13.33203125" customWidth="1"/>
    <col min="5127" max="5129" width="14.83203125" customWidth="1"/>
    <col min="5130" max="5130" width="7.83203125" customWidth="1"/>
    <col min="5131" max="5131" width="5" customWidth="1"/>
    <col min="5132" max="5135" width="12.5" customWidth="1"/>
    <col min="5377" max="5377" width="0" hidden="1" customWidth="1"/>
    <col min="5378" max="5378" width="10.6640625" customWidth="1"/>
    <col min="5379" max="5379" width="8.6640625" customWidth="1"/>
    <col min="5380" max="5380" width="15.6640625" customWidth="1"/>
    <col min="5381" max="5381" width="14.1640625" customWidth="1"/>
    <col min="5382" max="5382" width="13.33203125" customWidth="1"/>
    <col min="5383" max="5385" width="14.83203125" customWidth="1"/>
    <col min="5386" max="5386" width="7.83203125" customWidth="1"/>
    <col min="5387" max="5387" width="5" customWidth="1"/>
    <col min="5388" max="5391" width="12.5" customWidth="1"/>
    <col min="5633" max="5633" width="0" hidden="1" customWidth="1"/>
    <col min="5634" max="5634" width="10.6640625" customWidth="1"/>
    <col min="5635" max="5635" width="8.6640625" customWidth="1"/>
    <col min="5636" max="5636" width="15.6640625" customWidth="1"/>
    <col min="5637" max="5637" width="14.1640625" customWidth="1"/>
    <col min="5638" max="5638" width="13.33203125" customWidth="1"/>
    <col min="5639" max="5641" width="14.83203125" customWidth="1"/>
    <col min="5642" max="5642" width="7.83203125" customWidth="1"/>
    <col min="5643" max="5643" width="5" customWidth="1"/>
    <col min="5644" max="5647" width="12.5" customWidth="1"/>
    <col min="5889" max="5889" width="0" hidden="1" customWidth="1"/>
    <col min="5890" max="5890" width="10.6640625" customWidth="1"/>
    <col min="5891" max="5891" width="8.6640625" customWidth="1"/>
    <col min="5892" max="5892" width="15.6640625" customWidth="1"/>
    <col min="5893" max="5893" width="14.1640625" customWidth="1"/>
    <col min="5894" max="5894" width="13.33203125" customWidth="1"/>
    <col min="5895" max="5897" width="14.83203125" customWidth="1"/>
    <col min="5898" max="5898" width="7.83203125" customWidth="1"/>
    <col min="5899" max="5899" width="5" customWidth="1"/>
    <col min="5900" max="5903" width="12.5" customWidth="1"/>
    <col min="6145" max="6145" width="0" hidden="1" customWidth="1"/>
    <col min="6146" max="6146" width="10.6640625" customWidth="1"/>
    <col min="6147" max="6147" width="8.6640625" customWidth="1"/>
    <col min="6148" max="6148" width="15.6640625" customWidth="1"/>
    <col min="6149" max="6149" width="14.1640625" customWidth="1"/>
    <col min="6150" max="6150" width="13.33203125" customWidth="1"/>
    <col min="6151" max="6153" width="14.83203125" customWidth="1"/>
    <col min="6154" max="6154" width="7.83203125" customWidth="1"/>
    <col min="6155" max="6155" width="5" customWidth="1"/>
    <col min="6156" max="6159" width="12.5" customWidth="1"/>
    <col min="6401" max="6401" width="0" hidden="1" customWidth="1"/>
    <col min="6402" max="6402" width="10.6640625" customWidth="1"/>
    <col min="6403" max="6403" width="8.6640625" customWidth="1"/>
    <col min="6404" max="6404" width="15.6640625" customWidth="1"/>
    <col min="6405" max="6405" width="14.1640625" customWidth="1"/>
    <col min="6406" max="6406" width="13.33203125" customWidth="1"/>
    <col min="6407" max="6409" width="14.83203125" customWidth="1"/>
    <col min="6410" max="6410" width="7.83203125" customWidth="1"/>
    <col min="6411" max="6411" width="5" customWidth="1"/>
    <col min="6412" max="6415" width="12.5" customWidth="1"/>
    <col min="6657" max="6657" width="0" hidden="1" customWidth="1"/>
    <col min="6658" max="6658" width="10.6640625" customWidth="1"/>
    <col min="6659" max="6659" width="8.6640625" customWidth="1"/>
    <col min="6660" max="6660" width="15.6640625" customWidth="1"/>
    <col min="6661" max="6661" width="14.1640625" customWidth="1"/>
    <col min="6662" max="6662" width="13.33203125" customWidth="1"/>
    <col min="6663" max="6665" width="14.83203125" customWidth="1"/>
    <col min="6666" max="6666" width="7.83203125" customWidth="1"/>
    <col min="6667" max="6667" width="5" customWidth="1"/>
    <col min="6668" max="6671" width="12.5" customWidth="1"/>
    <col min="6913" max="6913" width="0" hidden="1" customWidth="1"/>
    <col min="6914" max="6914" width="10.6640625" customWidth="1"/>
    <col min="6915" max="6915" width="8.6640625" customWidth="1"/>
    <col min="6916" max="6916" width="15.6640625" customWidth="1"/>
    <col min="6917" max="6917" width="14.1640625" customWidth="1"/>
    <col min="6918" max="6918" width="13.33203125" customWidth="1"/>
    <col min="6919" max="6921" width="14.83203125" customWidth="1"/>
    <col min="6922" max="6922" width="7.83203125" customWidth="1"/>
    <col min="6923" max="6923" width="5" customWidth="1"/>
    <col min="6924" max="6927" width="12.5" customWidth="1"/>
    <col min="7169" max="7169" width="0" hidden="1" customWidth="1"/>
    <col min="7170" max="7170" width="10.6640625" customWidth="1"/>
    <col min="7171" max="7171" width="8.6640625" customWidth="1"/>
    <col min="7172" max="7172" width="15.6640625" customWidth="1"/>
    <col min="7173" max="7173" width="14.1640625" customWidth="1"/>
    <col min="7174" max="7174" width="13.33203125" customWidth="1"/>
    <col min="7175" max="7177" width="14.83203125" customWidth="1"/>
    <col min="7178" max="7178" width="7.83203125" customWidth="1"/>
    <col min="7179" max="7179" width="5" customWidth="1"/>
    <col min="7180" max="7183" width="12.5" customWidth="1"/>
    <col min="7425" max="7425" width="0" hidden="1" customWidth="1"/>
    <col min="7426" max="7426" width="10.6640625" customWidth="1"/>
    <col min="7427" max="7427" width="8.6640625" customWidth="1"/>
    <col min="7428" max="7428" width="15.6640625" customWidth="1"/>
    <col min="7429" max="7429" width="14.1640625" customWidth="1"/>
    <col min="7430" max="7430" width="13.33203125" customWidth="1"/>
    <col min="7431" max="7433" width="14.83203125" customWidth="1"/>
    <col min="7434" max="7434" width="7.83203125" customWidth="1"/>
    <col min="7435" max="7435" width="5" customWidth="1"/>
    <col min="7436" max="7439" width="12.5" customWidth="1"/>
    <col min="7681" max="7681" width="0" hidden="1" customWidth="1"/>
    <col min="7682" max="7682" width="10.6640625" customWidth="1"/>
    <col min="7683" max="7683" width="8.6640625" customWidth="1"/>
    <col min="7684" max="7684" width="15.6640625" customWidth="1"/>
    <col min="7685" max="7685" width="14.1640625" customWidth="1"/>
    <col min="7686" max="7686" width="13.33203125" customWidth="1"/>
    <col min="7687" max="7689" width="14.83203125" customWidth="1"/>
    <col min="7690" max="7690" width="7.83203125" customWidth="1"/>
    <col min="7691" max="7691" width="5" customWidth="1"/>
    <col min="7692" max="7695" width="12.5" customWidth="1"/>
    <col min="7937" max="7937" width="0" hidden="1" customWidth="1"/>
    <col min="7938" max="7938" width="10.6640625" customWidth="1"/>
    <col min="7939" max="7939" width="8.6640625" customWidth="1"/>
    <col min="7940" max="7940" width="15.6640625" customWidth="1"/>
    <col min="7941" max="7941" width="14.1640625" customWidth="1"/>
    <col min="7942" max="7942" width="13.33203125" customWidth="1"/>
    <col min="7943" max="7945" width="14.83203125" customWidth="1"/>
    <col min="7946" max="7946" width="7.83203125" customWidth="1"/>
    <col min="7947" max="7947" width="5" customWidth="1"/>
    <col min="7948" max="7951" width="12.5" customWidth="1"/>
    <col min="8193" max="8193" width="0" hidden="1" customWidth="1"/>
    <col min="8194" max="8194" width="10.6640625" customWidth="1"/>
    <col min="8195" max="8195" width="8.6640625" customWidth="1"/>
    <col min="8196" max="8196" width="15.6640625" customWidth="1"/>
    <col min="8197" max="8197" width="14.1640625" customWidth="1"/>
    <col min="8198" max="8198" width="13.33203125" customWidth="1"/>
    <col min="8199" max="8201" width="14.83203125" customWidth="1"/>
    <col min="8202" max="8202" width="7.83203125" customWidth="1"/>
    <col min="8203" max="8203" width="5" customWidth="1"/>
    <col min="8204" max="8207" width="12.5" customWidth="1"/>
    <col min="8449" max="8449" width="0" hidden="1" customWidth="1"/>
    <col min="8450" max="8450" width="10.6640625" customWidth="1"/>
    <col min="8451" max="8451" width="8.6640625" customWidth="1"/>
    <col min="8452" max="8452" width="15.6640625" customWidth="1"/>
    <col min="8453" max="8453" width="14.1640625" customWidth="1"/>
    <col min="8454" max="8454" width="13.33203125" customWidth="1"/>
    <col min="8455" max="8457" width="14.83203125" customWidth="1"/>
    <col min="8458" max="8458" width="7.83203125" customWidth="1"/>
    <col min="8459" max="8459" width="5" customWidth="1"/>
    <col min="8460" max="8463" width="12.5" customWidth="1"/>
    <col min="8705" max="8705" width="0" hidden="1" customWidth="1"/>
    <col min="8706" max="8706" width="10.6640625" customWidth="1"/>
    <col min="8707" max="8707" width="8.6640625" customWidth="1"/>
    <col min="8708" max="8708" width="15.6640625" customWidth="1"/>
    <col min="8709" max="8709" width="14.1640625" customWidth="1"/>
    <col min="8710" max="8710" width="13.33203125" customWidth="1"/>
    <col min="8711" max="8713" width="14.83203125" customWidth="1"/>
    <col min="8714" max="8714" width="7.83203125" customWidth="1"/>
    <col min="8715" max="8715" width="5" customWidth="1"/>
    <col min="8716" max="8719" width="12.5" customWidth="1"/>
    <col min="8961" max="8961" width="0" hidden="1" customWidth="1"/>
    <col min="8962" max="8962" width="10.6640625" customWidth="1"/>
    <col min="8963" max="8963" width="8.6640625" customWidth="1"/>
    <col min="8964" max="8964" width="15.6640625" customWidth="1"/>
    <col min="8965" max="8965" width="14.1640625" customWidth="1"/>
    <col min="8966" max="8966" width="13.33203125" customWidth="1"/>
    <col min="8967" max="8969" width="14.83203125" customWidth="1"/>
    <col min="8970" max="8970" width="7.83203125" customWidth="1"/>
    <col min="8971" max="8971" width="5" customWidth="1"/>
    <col min="8972" max="8975" width="12.5" customWidth="1"/>
    <col min="9217" max="9217" width="0" hidden="1" customWidth="1"/>
    <col min="9218" max="9218" width="10.6640625" customWidth="1"/>
    <col min="9219" max="9219" width="8.6640625" customWidth="1"/>
    <col min="9220" max="9220" width="15.6640625" customWidth="1"/>
    <col min="9221" max="9221" width="14.1640625" customWidth="1"/>
    <col min="9222" max="9222" width="13.33203125" customWidth="1"/>
    <col min="9223" max="9225" width="14.83203125" customWidth="1"/>
    <col min="9226" max="9226" width="7.83203125" customWidth="1"/>
    <col min="9227" max="9227" width="5" customWidth="1"/>
    <col min="9228" max="9231" width="12.5" customWidth="1"/>
    <col min="9473" max="9473" width="0" hidden="1" customWidth="1"/>
    <col min="9474" max="9474" width="10.6640625" customWidth="1"/>
    <col min="9475" max="9475" width="8.6640625" customWidth="1"/>
    <col min="9476" max="9476" width="15.6640625" customWidth="1"/>
    <col min="9477" max="9477" width="14.1640625" customWidth="1"/>
    <col min="9478" max="9478" width="13.33203125" customWidth="1"/>
    <col min="9479" max="9481" width="14.83203125" customWidth="1"/>
    <col min="9482" max="9482" width="7.83203125" customWidth="1"/>
    <col min="9483" max="9483" width="5" customWidth="1"/>
    <col min="9484" max="9487" width="12.5" customWidth="1"/>
    <col min="9729" max="9729" width="0" hidden="1" customWidth="1"/>
    <col min="9730" max="9730" width="10.6640625" customWidth="1"/>
    <col min="9731" max="9731" width="8.6640625" customWidth="1"/>
    <col min="9732" max="9732" width="15.6640625" customWidth="1"/>
    <col min="9733" max="9733" width="14.1640625" customWidth="1"/>
    <col min="9734" max="9734" width="13.33203125" customWidth="1"/>
    <col min="9735" max="9737" width="14.83203125" customWidth="1"/>
    <col min="9738" max="9738" width="7.83203125" customWidth="1"/>
    <col min="9739" max="9739" width="5" customWidth="1"/>
    <col min="9740" max="9743" width="12.5" customWidth="1"/>
    <col min="9985" max="9985" width="0" hidden="1" customWidth="1"/>
    <col min="9986" max="9986" width="10.6640625" customWidth="1"/>
    <col min="9987" max="9987" width="8.6640625" customWidth="1"/>
    <col min="9988" max="9988" width="15.6640625" customWidth="1"/>
    <col min="9989" max="9989" width="14.1640625" customWidth="1"/>
    <col min="9990" max="9990" width="13.33203125" customWidth="1"/>
    <col min="9991" max="9993" width="14.83203125" customWidth="1"/>
    <col min="9994" max="9994" width="7.83203125" customWidth="1"/>
    <col min="9995" max="9995" width="5" customWidth="1"/>
    <col min="9996" max="9999" width="12.5" customWidth="1"/>
    <col min="10241" max="10241" width="0" hidden="1" customWidth="1"/>
    <col min="10242" max="10242" width="10.6640625" customWidth="1"/>
    <col min="10243" max="10243" width="8.6640625" customWidth="1"/>
    <col min="10244" max="10244" width="15.6640625" customWidth="1"/>
    <col min="10245" max="10245" width="14.1640625" customWidth="1"/>
    <col min="10246" max="10246" width="13.33203125" customWidth="1"/>
    <col min="10247" max="10249" width="14.83203125" customWidth="1"/>
    <col min="10250" max="10250" width="7.83203125" customWidth="1"/>
    <col min="10251" max="10251" width="5" customWidth="1"/>
    <col min="10252" max="10255" width="12.5" customWidth="1"/>
    <col min="10497" max="10497" width="0" hidden="1" customWidth="1"/>
    <col min="10498" max="10498" width="10.6640625" customWidth="1"/>
    <col min="10499" max="10499" width="8.6640625" customWidth="1"/>
    <col min="10500" max="10500" width="15.6640625" customWidth="1"/>
    <col min="10501" max="10501" width="14.1640625" customWidth="1"/>
    <col min="10502" max="10502" width="13.33203125" customWidth="1"/>
    <col min="10503" max="10505" width="14.83203125" customWidth="1"/>
    <col min="10506" max="10506" width="7.83203125" customWidth="1"/>
    <col min="10507" max="10507" width="5" customWidth="1"/>
    <col min="10508" max="10511" width="12.5" customWidth="1"/>
    <col min="10753" max="10753" width="0" hidden="1" customWidth="1"/>
    <col min="10754" max="10754" width="10.6640625" customWidth="1"/>
    <col min="10755" max="10755" width="8.6640625" customWidth="1"/>
    <col min="10756" max="10756" width="15.6640625" customWidth="1"/>
    <col min="10757" max="10757" width="14.1640625" customWidth="1"/>
    <col min="10758" max="10758" width="13.33203125" customWidth="1"/>
    <col min="10759" max="10761" width="14.83203125" customWidth="1"/>
    <col min="10762" max="10762" width="7.83203125" customWidth="1"/>
    <col min="10763" max="10763" width="5" customWidth="1"/>
    <col min="10764" max="10767" width="12.5" customWidth="1"/>
    <col min="11009" max="11009" width="0" hidden="1" customWidth="1"/>
    <col min="11010" max="11010" width="10.6640625" customWidth="1"/>
    <col min="11011" max="11011" width="8.6640625" customWidth="1"/>
    <col min="11012" max="11012" width="15.6640625" customWidth="1"/>
    <col min="11013" max="11013" width="14.1640625" customWidth="1"/>
    <col min="11014" max="11014" width="13.33203125" customWidth="1"/>
    <col min="11015" max="11017" width="14.83203125" customWidth="1"/>
    <col min="11018" max="11018" width="7.83203125" customWidth="1"/>
    <col min="11019" max="11019" width="5" customWidth="1"/>
    <col min="11020" max="11023" width="12.5" customWidth="1"/>
    <col min="11265" max="11265" width="0" hidden="1" customWidth="1"/>
    <col min="11266" max="11266" width="10.6640625" customWidth="1"/>
    <col min="11267" max="11267" width="8.6640625" customWidth="1"/>
    <col min="11268" max="11268" width="15.6640625" customWidth="1"/>
    <col min="11269" max="11269" width="14.1640625" customWidth="1"/>
    <col min="11270" max="11270" width="13.33203125" customWidth="1"/>
    <col min="11271" max="11273" width="14.83203125" customWidth="1"/>
    <col min="11274" max="11274" width="7.83203125" customWidth="1"/>
    <col min="11275" max="11275" width="5" customWidth="1"/>
    <col min="11276" max="11279" width="12.5" customWidth="1"/>
    <col min="11521" max="11521" width="0" hidden="1" customWidth="1"/>
    <col min="11522" max="11522" width="10.6640625" customWidth="1"/>
    <col min="11523" max="11523" width="8.6640625" customWidth="1"/>
    <col min="11524" max="11524" width="15.6640625" customWidth="1"/>
    <col min="11525" max="11525" width="14.1640625" customWidth="1"/>
    <col min="11526" max="11526" width="13.33203125" customWidth="1"/>
    <col min="11527" max="11529" width="14.83203125" customWidth="1"/>
    <col min="11530" max="11530" width="7.83203125" customWidth="1"/>
    <col min="11531" max="11531" width="5" customWidth="1"/>
    <col min="11532" max="11535" width="12.5" customWidth="1"/>
    <col min="11777" max="11777" width="0" hidden="1" customWidth="1"/>
    <col min="11778" max="11778" width="10.6640625" customWidth="1"/>
    <col min="11779" max="11779" width="8.6640625" customWidth="1"/>
    <col min="11780" max="11780" width="15.6640625" customWidth="1"/>
    <col min="11781" max="11781" width="14.1640625" customWidth="1"/>
    <col min="11782" max="11782" width="13.33203125" customWidth="1"/>
    <col min="11783" max="11785" width="14.83203125" customWidth="1"/>
    <col min="11786" max="11786" width="7.83203125" customWidth="1"/>
    <col min="11787" max="11787" width="5" customWidth="1"/>
    <col min="11788" max="11791" width="12.5" customWidth="1"/>
    <col min="12033" max="12033" width="0" hidden="1" customWidth="1"/>
    <col min="12034" max="12034" width="10.6640625" customWidth="1"/>
    <col min="12035" max="12035" width="8.6640625" customWidth="1"/>
    <col min="12036" max="12036" width="15.6640625" customWidth="1"/>
    <col min="12037" max="12037" width="14.1640625" customWidth="1"/>
    <col min="12038" max="12038" width="13.33203125" customWidth="1"/>
    <col min="12039" max="12041" width="14.83203125" customWidth="1"/>
    <col min="12042" max="12042" width="7.83203125" customWidth="1"/>
    <col min="12043" max="12043" width="5" customWidth="1"/>
    <col min="12044" max="12047" width="12.5" customWidth="1"/>
    <col min="12289" max="12289" width="0" hidden="1" customWidth="1"/>
    <col min="12290" max="12290" width="10.6640625" customWidth="1"/>
    <col min="12291" max="12291" width="8.6640625" customWidth="1"/>
    <col min="12292" max="12292" width="15.6640625" customWidth="1"/>
    <col min="12293" max="12293" width="14.1640625" customWidth="1"/>
    <col min="12294" max="12294" width="13.33203125" customWidth="1"/>
    <col min="12295" max="12297" width="14.83203125" customWidth="1"/>
    <col min="12298" max="12298" width="7.83203125" customWidth="1"/>
    <col min="12299" max="12299" width="5" customWidth="1"/>
    <col min="12300" max="12303" width="12.5" customWidth="1"/>
    <col min="12545" max="12545" width="0" hidden="1" customWidth="1"/>
    <col min="12546" max="12546" width="10.6640625" customWidth="1"/>
    <col min="12547" max="12547" width="8.6640625" customWidth="1"/>
    <col min="12548" max="12548" width="15.6640625" customWidth="1"/>
    <col min="12549" max="12549" width="14.1640625" customWidth="1"/>
    <col min="12550" max="12550" width="13.33203125" customWidth="1"/>
    <col min="12551" max="12553" width="14.83203125" customWidth="1"/>
    <col min="12554" max="12554" width="7.83203125" customWidth="1"/>
    <col min="12555" max="12555" width="5" customWidth="1"/>
    <col min="12556" max="12559" width="12.5" customWidth="1"/>
    <col min="12801" max="12801" width="0" hidden="1" customWidth="1"/>
    <col min="12802" max="12802" width="10.6640625" customWidth="1"/>
    <col min="12803" max="12803" width="8.6640625" customWidth="1"/>
    <col min="12804" max="12804" width="15.6640625" customWidth="1"/>
    <col min="12805" max="12805" width="14.1640625" customWidth="1"/>
    <col min="12806" max="12806" width="13.33203125" customWidth="1"/>
    <col min="12807" max="12809" width="14.83203125" customWidth="1"/>
    <col min="12810" max="12810" width="7.83203125" customWidth="1"/>
    <col min="12811" max="12811" width="5" customWidth="1"/>
    <col min="12812" max="12815" width="12.5" customWidth="1"/>
    <col min="13057" max="13057" width="0" hidden="1" customWidth="1"/>
    <col min="13058" max="13058" width="10.6640625" customWidth="1"/>
    <col min="13059" max="13059" width="8.6640625" customWidth="1"/>
    <col min="13060" max="13060" width="15.6640625" customWidth="1"/>
    <col min="13061" max="13061" width="14.1640625" customWidth="1"/>
    <col min="13062" max="13062" width="13.33203125" customWidth="1"/>
    <col min="13063" max="13065" width="14.83203125" customWidth="1"/>
    <col min="13066" max="13066" width="7.83203125" customWidth="1"/>
    <col min="13067" max="13067" width="5" customWidth="1"/>
    <col min="13068" max="13071" width="12.5" customWidth="1"/>
    <col min="13313" max="13313" width="0" hidden="1" customWidth="1"/>
    <col min="13314" max="13314" width="10.6640625" customWidth="1"/>
    <col min="13315" max="13315" width="8.6640625" customWidth="1"/>
    <col min="13316" max="13316" width="15.6640625" customWidth="1"/>
    <col min="13317" max="13317" width="14.1640625" customWidth="1"/>
    <col min="13318" max="13318" width="13.33203125" customWidth="1"/>
    <col min="13319" max="13321" width="14.83203125" customWidth="1"/>
    <col min="13322" max="13322" width="7.83203125" customWidth="1"/>
    <col min="13323" max="13323" width="5" customWidth="1"/>
    <col min="13324" max="13327" width="12.5" customWidth="1"/>
    <col min="13569" max="13569" width="0" hidden="1" customWidth="1"/>
    <col min="13570" max="13570" width="10.6640625" customWidth="1"/>
    <col min="13571" max="13571" width="8.6640625" customWidth="1"/>
    <col min="13572" max="13572" width="15.6640625" customWidth="1"/>
    <col min="13573" max="13573" width="14.1640625" customWidth="1"/>
    <col min="13574" max="13574" width="13.33203125" customWidth="1"/>
    <col min="13575" max="13577" width="14.83203125" customWidth="1"/>
    <col min="13578" max="13578" width="7.83203125" customWidth="1"/>
    <col min="13579" max="13579" width="5" customWidth="1"/>
    <col min="13580" max="13583" width="12.5" customWidth="1"/>
    <col min="13825" max="13825" width="0" hidden="1" customWidth="1"/>
    <col min="13826" max="13826" width="10.6640625" customWidth="1"/>
    <col min="13827" max="13827" width="8.6640625" customWidth="1"/>
    <col min="13828" max="13828" width="15.6640625" customWidth="1"/>
    <col min="13829" max="13829" width="14.1640625" customWidth="1"/>
    <col min="13830" max="13830" width="13.33203125" customWidth="1"/>
    <col min="13831" max="13833" width="14.83203125" customWidth="1"/>
    <col min="13834" max="13834" width="7.83203125" customWidth="1"/>
    <col min="13835" max="13835" width="5" customWidth="1"/>
    <col min="13836" max="13839" width="12.5" customWidth="1"/>
    <col min="14081" max="14081" width="0" hidden="1" customWidth="1"/>
    <col min="14082" max="14082" width="10.6640625" customWidth="1"/>
    <col min="14083" max="14083" width="8.6640625" customWidth="1"/>
    <col min="14084" max="14084" width="15.6640625" customWidth="1"/>
    <col min="14085" max="14085" width="14.1640625" customWidth="1"/>
    <col min="14086" max="14086" width="13.33203125" customWidth="1"/>
    <col min="14087" max="14089" width="14.83203125" customWidth="1"/>
    <col min="14090" max="14090" width="7.83203125" customWidth="1"/>
    <col min="14091" max="14091" width="5" customWidth="1"/>
    <col min="14092" max="14095" width="12.5" customWidth="1"/>
    <col min="14337" max="14337" width="0" hidden="1" customWidth="1"/>
    <col min="14338" max="14338" width="10.6640625" customWidth="1"/>
    <col min="14339" max="14339" width="8.6640625" customWidth="1"/>
    <col min="14340" max="14340" width="15.6640625" customWidth="1"/>
    <col min="14341" max="14341" width="14.1640625" customWidth="1"/>
    <col min="14342" max="14342" width="13.33203125" customWidth="1"/>
    <col min="14343" max="14345" width="14.83203125" customWidth="1"/>
    <col min="14346" max="14346" width="7.83203125" customWidth="1"/>
    <col min="14347" max="14347" width="5" customWidth="1"/>
    <col min="14348" max="14351" width="12.5" customWidth="1"/>
    <col min="14593" max="14593" width="0" hidden="1" customWidth="1"/>
    <col min="14594" max="14594" width="10.6640625" customWidth="1"/>
    <col min="14595" max="14595" width="8.6640625" customWidth="1"/>
    <col min="14596" max="14596" width="15.6640625" customWidth="1"/>
    <col min="14597" max="14597" width="14.1640625" customWidth="1"/>
    <col min="14598" max="14598" width="13.33203125" customWidth="1"/>
    <col min="14599" max="14601" width="14.83203125" customWidth="1"/>
    <col min="14602" max="14602" width="7.83203125" customWidth="1"/>
    <col min="14603" max="14603" width="5" customWidth="1"/>
    <col min="14604" max="14607" width="12.5" customWidth="1"/>
    <col min="14849" max="14849" width="0" hidden="1" customWidth="1"/>
    <col min="14850" max="14850" width="10.6640625" customWidth="1"/>
    <col min="14851" max="14851" width="8.6640625" customWidth="1"/>
    <col min="14852" max="14852" width="15.6640625" customWidth="1"/>
    <col min="14853" max="14853" width="14.1640625" customWidth="1"/>
    <col min="14854" max="14854" width="13.33203125" customWidth="1"/>
    <col min="14855" max="14857" width="14.83203125" customWidth="1"/>
    <col min="14858" max="14858" width="7.83203125" customWidth="1"/>
    <col min="14859" max="14859" width="5" customWidth="1"/>
    <col min="14860" max="14863" width="12.5" customWidth="1"/>
    <col min="15105" max="15105" width="0" hidden="1" customWidth="1"/>
    <col min="15106" max="15106" width="10.6640625" customWidth="1"/>
    <col min="15107" max="15107" width="8.6640625" customWidth="1"/>
    <col min="15108" max="15108" width="15.6640625" customWidth="1"/>
    <col min="15109" max="15109" width="14.1640625" customWidth="1"/>
    <col min="15110" max="15110" width="13.33203125" customWidth="1"/>
    <col min="15111" max="15113" width="14.83203125" customWidth="1"/>
    <col min="15114" max="15114" width="7.83203125" customWidth="1"/>
    <col min="15115" max="15115" width="5" customWidth="1"/>
    <col min="15116" max="15119" width="12.5" customWidth="1"/>
    <col min="15361" max="15361" width="0" hidden="1" customWidth="1"/>
    <col min="15362" max="15362" width="10.6640625" customWidth="1"/>
    <col min="15363" max="15363" width="8.6640625" customWidth="1"/>
    <col min="15364" max="15364" width="15.6640625" customWidth="1"/>
    <col min="15365" max="15365" width="14.1640625" customWidth="1"/>
    <col min="15366" max="15366" width="13.33203125" customWidth="1"/>
    <col min="15367" max="15369" width="14.83203125" customWidth="1"/>
    <col min="15370" max="15370" width="7.83203125" customWidth="1"/>
    <col min="15371" max="15371" width="5" customWidth="1"/>
    <col min="15372" max="15375" width="12.5" customWidth="1"/>
    <col min="15617" max="15617" width="0" hidden="1" customWidth="1"/>
    <col min="15618" max="15618" width="10.6640625" customWidth="1"/>
    <col min="15619" max="15619" width="8.6640625" customWidth="1"/>
    <col min="15620" max="15620" width="15.6640625" customWidth="1"/>
    <col min="15621" max="15621" width="14.1640625" customWidth="1"/>
    <col min="15622" max="15622" width="13.33203125" customWidth="1"/>
    <col min="15623" max="15625" width="14.83203125" customWidth="1"/>
    <col min="15626" max="15626" width="7.83203125" customWidth="1"/>
    <col min="15627" max="15627" width="5" customWidth="1"/>
    <col min="15628" max="15631" width="12.5" customWidth="1"/>
    <col min="15873" max="15873" width="0" hidden="1" customWidth="1"/>
    <col min="15874" max="15874" width="10.6640625" customWidth="1"/>
    <col min="15875" max="15875" width="8.6640625" customWidth="1"/>
    <col min="15876" max="15876" width="15.6640625" customWidth="1"/>
    <col min="15877" max="15877" width="14.1640625" customWidth="1"/>
    <col min="15878" max="15878" width="13.33203125" customWidth="1"/>
    <col min="15879" max="15881" width="14.83203125" customWidth="1"/>
    <col min="15882" max="15882" width="7.83203125" customWidth="1"/>
    <col min="15883" max="15883" width="5" customWidth="1"/>
    <col min="15884" max="15887" width="12.5" customWidth="1"/>
    <col min="16129" max="16129" width="0" hidden="1" customWidth="1"/>
    <col min="16130" max="16130" width="10.6640625" customWidth="1"/>
    <col min="16131" max="16131" width="8.6640625" customWidth="1"/>
    <col min="16132" max="16132" width="15.6640625" customWidth="1"/>
    <col min="16133" max="16133" width="14.1640625" customWidth="1"/>
    <col min="16134" max="16134" width="13.33203125" customWidth="1"/>
    <col min="16135" max="16137" width="14.83203125" customWidth="1"/>
    <col min="16138" max="16138" width="7.83203125" customWidth="1"/>
    <col min="16139" max="16139" width="5" customWidth="1"/>
    <col min="16140" max="16143" width="12.5" customWidth="1"/>
  </cols>
  <sheetData>
    <row r="1" spans="1:15" ht="33.75" customHeight="1">
      <c r="A1" s="65" t="s">
        <v>1</v>
      </c>
      <c r="B1" s="205" t="s">
        <v>2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>
      <c r="A2" s="66"/>
      <c r="B2" s="67" t="s">
        <v>3</v>
      </c>
      <c r="C2" s="68"/>
      <c r="D2" s="208" t="s">
        <v>72</v>
      </c>
      <c r="E2" s="209"/>
      <c r="F2" s="209"/>
      <c r="G2" s="209"/>
      <c r="H2" s="209"/>
      <c r="I2" s="209"/>
      <c r="J2" s="210"/>
      <c r="O2" s="69"/>
    </row>
    <row r="3" spans="1:15" ht="23.25" customHeight="1">
      <c r="A3" s="66"/>
      <c r="B3" s="70" t="s">
        <v>4</v>
      </c>
      <c r="C3" s="71"/>
      <c r="D3" s="211" t="s">
        <v>173</v>
      </c>
      <c r="E3" s="212"/>
      <c r="F3" s="212"/>
      <c r="G3" s="212"/>
      <c r="H3" s="212"/>
      <c r="I3" s="212"/>
      <c r="J3" s="213"/>
    </row>
    <row r="4" spans="1:15" ht="23.25" customHeight="1">
      <c r="A4" s="66"/>
      <c r="B4" s="72" t="s">
        <v>5</v>
      </c>
      <c r="C4" s="73"/>
      <c r="D4" s="214" t="s">
        <v>73</v>
      </c>
      <c r="E4" s="215"/>
      <c r="F4" s="215"/>
      <c r="G4" s="215"/>
      <c r="H4" s="215"/>
      <c r="I4" s="215"/>
      <c r="J4" s="216"/>
    </row>
    <row r="5" spans="1:15" ht="24" customHeight="1">
      <c r="A5" s="66"/>
      <c r="B5" s="74" t="s">
        <v>6</v>
      </c>
      <c r="D5" s="75" t="s">
        <v>170</v>
      </c>
      <c r="E5" s="76"/>
      <c r="F5" s="76"/>
      <c r="G5" s="76"/>
      <c r="H5" s="77" t="s">
        <v>68</v>
      </c>
      <c r="I5" s="75"/>
      <c r="J5" s="78"/>
    </row>
    <row r="6" spans="1:15" ht="15.75" customHeight="1">
      <c r="A6" s="66"/>
      <c r="B6" s="79"/>
      <c r="C6" s="76"/>
      <c r="D6" s="75" t="s">
        <v>171</v>
      </c>
      <c r="E6" s="76"/>
      <c r="F6" s="76"/>
      <c r="G6" s="76"/>
      <c r="H6" s="77" t="s">
        <v>69</v>
      </c>
      <c r="I6" s="75"/>
      <c r="J6" s="78"/>
    </row>
    <row r="7" spans="1:15" ht="15.75" customHeight="1">
      <c r="A7" s="66"/>
      <c r="B7" s="80"/>
      <c r="C7" s="81"/>
      <c r="D7" s="82" t="s">
        <v>172</v>
      </c>
      <c r="E7" s="83"/>
      <c r="F7" s="83"/>
      <c r="G7" s="83"/>
      <c r="H7" s="84" t="s">
        <v>70</v>
      </c>
      <c r="I7" s="83"/>
      <c r="J7" s="85"/>
    </row>
    <row r="8" spans="1:15" ht="24" hidden="1" customHeight="1">
      <c r="A8" s="66"/>
      <c r="B8" s="74" t="s">
        <v>7</v>
      </c>
      <c r="D8" s="86"/>
      <c r="H8" s="87" t="s">
        <v>8</v>
      </c>
      <c r="I8" s="86"/>
      <c r="J8" s="78"/>
    </row>
    <row r="9" spans="1:15" ht="15.75" hidden="1" customHeight="1">
      <c r="A9" s="66"/>
      <c r="B9" s="66"/>
      <c r="D9" s="86"/>
      <c r="H9" s="87" t="s">
        <v>9</v>
      </c>
      <c r="I9" s="86"/>
      <c r="J9" s="78"/>
    </row>
    <row r="10" spans="1:15" ht="15.75" hidden="1" customHeight="1">
      <c r="A10" s="66"/>
      <c r="B10" s="88"/>
      <c r="C10" s="89"/>
      <c r="D10" s="90"/>
      <c r="E10" s="91"/>
      <c r="F10" s="91"/>
      <c r="G10" s="92"/>
      <c r="H10" s="92"/>
      <c r="I10" s="93"/>
      <c r="J10" s="85"/>
    </row>
    <row r="11" spans="1:15" ht="24" customHeight="1">
      <c r="A11" s="66"/>
      <c r="B11" s="74" t="s">
        <v>10</v>
      </c>
      <c r="D11" s="217"/>
      <c r="E11" s="217"/>
      <c r="F11" s="217"/>
      <c r="G11" s="217"/>
      <c r="H11" s="87" t="s">
        <v>8</v>
      </c>
      <c r="I11" s="1"/>
      <c r="J11" s="78"/>
    </row>
    <row r="12" spans="1:15" ht="15.75" customHeight="1">
      <c r="A12" s="66"/>
      <c r="B12" s="79"/>
      <c r="C12" s="76"/>
      <c r="D12" s="204"/>
      <c r="E12" s="204"/>
      <c r="F12" s="204"/>
      <c r="G12" s="204"/>
      <c r="H12" s="87" t="s">
        <v>9</v>
      </c>
      <c r="I12" s="1"/>
      <c r="J12" s="78"/>
    </row>
    <row r="13" spans="1:15" ht="15.75" customHeight="1">
      <c r="A13" s="66"/>
      <c r="B13" s="80"/>
      <c r="C13" s="2"/>
      <c r="D13" s="218"/>
      <c r="E13" s="218"/>
      <c r="F13" s="218"/>
      <c r="G13" s="218"/>
      <c r="H13" s="94"/>
      <c r="I13" s="83"/>
      <c r="J13" s="85"/>
    </row>
    <row r="14" spans="1:15" ht="24" hidden="1" customHeight="1">
      <c r="A14" s="66"/>
      <c r="B14" s="95" t="s">
        <v>11</v>
      </c>
      <c r="C14" s="96"/>
      <c r="D14" s="97"/>
      <c r="E14" s="98"/>
      <c r="F14" s="98"/>
      <c r="G14" s="98"/>
      <c r="H14" s="99"/>
      <c r="I14" s="98"/>
      <c r="J14" s="100"/>
    </row>
    <row r="15" spans="1:15" ht="32.25" customHeight="1">
      <c r="A15" s="66"/>
      <c r="B15" s="88" t="s">
        <v>12</v>
      </c>
      <c r="C15" s="101"/>
      <c r="D15" s="92"/>
      <c r="E15" s="219"/>
      <c r="F15" s="219"/>
      <c r="G15" s="220"/>
      <c r="H15" s="220"/>
      <c r="I15" s="220" t="s">
        <v>13</v>
      </c>
      <c r="J15" s="221"/>
    </row>
    <row r="16" spans="1:15" ht="23.25" customHeight="1">
      <c r="A16" s="102" t="s">
        <v>14</v>
      </c>
      <c r="B16" s="103" t="s">
        <v>14</v>
      </c>
      <c r="C16" s="104"/>
      <c r="D16" s="105"/>
      <c r="E16" s="222"/>
      <c r="F16" s="223"/>
      <c r="G16" s="222"/>
      <c r="H16" s="223"/>
      <c r="I16" s="222">
        <f>SUMIF(F47:F47,A16,I47:I47)+SUMIF(F47:F47,"PSU",I47:I47)</f>
        <v>0</v>
      </c>
      <c r="J16" s="224"/>
    </row>
    <row r="17" spans="1:10" ht="23.25" customHeight="1">
      <c r="A17" s="102" t="s">
        <v>15</v>
      </c>
      <c r="B17" s="103" t="s">
        <v>15</v>
      </c>
      <c r="C17" s="104"/>
      <c r="D17" s="105"/>
      <c r="E17" s="222"/>
      <c r="F17" s="223"/>
      <c r="G17" s="222"/>
      <c r="H17" s="223"/>
      <c r="I17" s="222">
        <f>SUMIF(F47:F47,A17,I47:I47)</f>
        <v>0</v>
      </c>
      <c r="J17" s="224"/>
    </row>
    <row r="18" spans="1:10" ht="23.25" customHeight="1">
      <c r="A18" s="102" t="s">
        <v>16</v>
      </c>
      <c r="B18" s="103" t="s">
        <v>16</v>
      </c>
      <c r="C18" s="104"/>
      <c r="D18" s="105"/>
      <c r="E18" s="222"/>
      <c r="F18" s="223"/>
      <c r="G18" s="222"/>
      <c r="H18" s="223"/>
      <c r="I18" s="222">
        <f>SUMIF(F47:F47,A18,I47:I47)</f>
        <v>0</v>
      </c>
      <c r="J18" s="224"/>
    </row>
    <row r="19" spans="1:10" ht="23.25" customHeight="1">
      <c r="A19" s="102" t="s">
        <v>17</v>
      </c>
      <c r="B19" s="103" t="s">
        <v>18</v>
      </c>
      <c r="C19" s="104"/>
      <c r="D19" s="105"/>
      <c r="E19" s="222"/>
      <c r="F19" s="223"/>
      <c r="G19" s="222"/>
      <c r="H19" s="223"/>
      <c r="I19" s="222">
        <f>SUMIF(F47:F47,A19,I47:I47)</f>
        <v>0</v>
      </c>
      <c r="J19" s="224"/>
    </row>
    <row r="20" spans="1:10" ht="23.25" customHeight="1">
      <c r="A20" s="102" t="s">
        <v>19</v>
      </c>
      <c r="B20" s="103" t="s">
        <v>20</v>
      </c>
      <c r="C20" s="104"/>
      <c r="D20" s="105"/>
      <c r="E20" s="222"/>
      <c r="F20" s="223"/>
      <c r="G20" s="222"/>
      <c r="H20" s="223"/>
      <c r="I20" s="222">
        <f>SUMIF(F47:F47,A20,I47:I47)</f>
        <v>0</v>
      </c>
      <c r="J20" s="224"/>
    </row>
    <row r="21" spans="1:10" ht="23.25" customHeight="1">
      <c r="A21" s="66"/>
      <c r="B21" s="106" t="s">
        <v>13</v>
      </c>
      <c r="C21" s="107"/>
      <c r="D21" s="108"/>
      <c r="E21" s="227"/>
      <c r="F21" s="228"/>
      <c r="G21" s="227"/>
      <c r="H21" s="228"/>
      <c r="I21" s="227">
        <f>SUM(I16:J20)</f>
        <v>0</v>
      </c>
      <c r="J21" s="229"/>
    </row>
    <row r="22" spans="1:10" ht="33" customHeight="1">
      <c r="A22" s="66"/>
      <c r="B22" s="109" t="s">
        <v>21</v>
      </c>
      <c r="C22" s="104"/>
      <c r="D22" s="105"/>
      <c r="E22" s="110"/>
      <c r="F22" s="111"/>
      <c r="G22" s="112"/>
      <c r="H22" s="112"/>
      <c r="I22" s="112"/>
      <c r="J22" s="113"/>
    </row>
    <row r="23" spans="1:10" ht="23.25" customHeight="1">
      <c r="A23" s="66"/>
      <c r="B23" s="114" t="s">
        <v>22</v>
      </c>
      <c r="C23" s="104"/>
      <c r="D23" s="105"/>
      <c r="E23" s="115">
        <v>15</v>
      </c>
      <c r="F23" s="111" t="s">
        <v>23</v>
      </c>
      <c r="G23" s="225">
        <v>0</v>
      </c>
      <c r="H23" s="226"/>
      <c r="I23" s="226"/>
      <c r="J23" s="113" t="str">
        <f t="shared" ref="J23:J28" si="0">Mena</f>
        <v>CZK</v>
      </c>
    </row>
    <row r="24" spans="1:10" ht="23.25" customHeight="1">
      <c r="A24" s="66"/>
      <c r="B24" s="114" t="s">
        <v>24</v>
      </c>
      <c r="C24" s="104"/>
      <c r="D24" s="105"/>
      <c r="E24" s="115">
        <f>SazbaDPH1</f>
        <v>15</v>
      </c>
      <c r="F24" s="111" t="s">
        <v>23</v>
      </c>
      <c r="G24" s="230">
        <f>ZakladDPHSni*SazbaDPH1/100</f>
        <v>0</v>
      </c>
      <c r="H24" s="231"/>
      <c r="I24" s="231"/>
      <c r="J24" s="113" t="str">
        <f t="shared" si="0"/>
        <v>CZK</v>
      </c>
    </row>
    <row r="25" spans="1:10" ht="23.25" customHeight="1">
      <c r="A25" s="66"/>
      <c r="B25" s="114" t="s">
        <v>25</v>
      </c>
      <c r="C25" s="104"/>
      <c r="D25" s="105"/>
      <c r="E25" s="115">
        <v>21</v>
      </c>
      <c r="F25" s="111" t="s">
        <v>23</v>
      </c>
      <c r="G25" s="225">
        <f>I21</f>
        <v>0</v>
      </c>
      <c r="H25" s="226"/>
      <c r="I25" s="226"/>
      <c r="J25" s="113" t="str">
        <f t="shared" si="0"/>
        <v>CZK</v>
      </c>
    </row>
    <row r="26" spans="1:10" ht="23.25" customHeight="1">
      <c r="A26" s="66"/>
      <c r="B26" s="116" t="s">
        <v>26</v>
      </c>
      <c r="C26" s="117"/>
      <c r="D26" s="92"/>
      <c r="E26" s="118">
        <f>SazbaDPH2</f>
        <v>21</v>
      </c>
      <c r="F26" s="119" t="s">
        <v>23</v>
      </c>
      <c r="G26" s="233">
        <f>ZakladDPHZakl*SazbaDPH2/100</f>
        <v>0</v>
      </c>
      <c r="H26" s="234"/>
      <c r="I26" s="234"/>
      <c r="J26" s="120" t="str">
        <f t="shared" si="0"/>
        <v>CZK</v>
      </c>
    </row>
    <row r="27" spans="1:10" ht="23.25" customHeight="1" thickBot="1">
      <c r="A27" s="66"/>
      <c r="B27" s="74" t="s">
        <v>27</v>
      </c>
      <c r="C27" s="121"/>
      <c r="D27" s="122"/>
      <c r="E27" s="121"/>
      <c r="F27" s="123"/>
      <c r="G27" s="235">
        <f>0</f>
        <v>0</v>
      </c>
      <c r="H27" s="235"/>
      <c r="I27" s="235"/>
      <c r="J27" s="124" t="str">
        <f t="shared" si="0"/>
        <v>CZK</v>
      </c>
    </row>
    <row r="28" spans="1:10" ht="27.75" hidden="1" customHeight="1">
      <c r="A28" s="66"/>
      <c r="B28" s="125" t="s">
        <v>28</v>
      </c>
      <c r="C28" s="126"/>
      <c r="D28" s="126"/>
      <c r="E28" s="127"/>
      <c r="F28" s="128"/>
      <c r="G28" s="236" t="e">
        <f>ZakladDPHSniVypocet+ZakladDPHZaklVypocet</f>
        <v>#REF!</v>
      </c>
      <c r="H28" s="236"/>
      <c r="I28" s="236"/>
      <c r="J28" s="129" t="str">
        <f t="shared" si="0"/>
        <v>CZK</v>
      </c>
    </row>
    <row r="29" spans="1:10" ht="27.75" customHeight="1" thickBot="1">
      <c r="A29" s="66"/>
      <c r="B29" s="125" t="s">
        <v>29</v>
      </c>
      <c r="C29" s="130"/>
      <c r="D29" s="130"/>
      <c r="E29" s="130"/>
      <c r="F29" s="130"/>
      <c r="G29" s="237">
        <f>ZakladDPHSni+DPHSni+ZakladDPHZakl+DPHZakl+Zaokrouhleni</f>
        <v>0</v>
      </c>
      <c r="H29" s="237"/>
      <c r="I29" s="237"/>
      <c r="J29" s="131" t="s">
        <v>30</v>
      </c>
    </row>
    <row r="30" spans="1:10" ht="12.75" customHeight="1">
      <c r="A30" s="66"/>
      <c r="B30" s="66"/>
      <c r="J30" s="132"/>
    </row>
    <row r="31" spans="1:10" ht="78.75" customHeight="1">
      <c r="A31" s="66"/>
      <c r="B31" s="238"/>
      <c r="C31" s="239"/>
      <c r="D31" s="239"/>
      <c r="E31" s="239"/>
      <c r="F31" s="239"/>
      <c r="G31" s="239"/>
      <c r="H31" s="239"/>
      <c r="I31" s="239"/>
      <c r="J31" s="240"/>
    </row>
    <row r="32" spans="1:10" ht="18.75" customHeight="1">
      <c r="A32" s="66"/>
      <c r="B32" s="133"/>
      <c r="C32" s="134" t="s">
        <v>31</v>
      </c>
      <c r="D32" s="135"/>
      <c r="E32" s="135"/>
      <c r="F32" s="134" t="s">
        <v>32</v>
      </c>
      <c r="G32" s="135"/>
      <c r="H32" s="136">
        <f ca="1">TODAY()</f>
        <v>45496</v>
      </c>
      <c r="I32" s="135"/>
      <c r="J32" s="132"/>
    </row>
    <row r="33" spans="1:10" ht="47.25" customHeight="1">
      <c r="A33" s="66"/>
      <c r="B33" s="66"/>
      <c r="J33" s="132"/>
    </row>
    <row r="34" spans="1:10" s="138" customFormat="1" ht="18.75" customHeight="1">
      <c r="A34" s="137"/>
      <c r="B34" s="137"/>
      <c r="D34" s="139"/>
      <c r="E34" s="139"/>
      <c r="G34" s="139"/>
      <c r="H34" s="139"/>
      <c r="I34" s="139"/>
      <c r="J34" s="140"/>
    </row>
    <row r="35" spans="1:10" ht="12.75" customHeight="1">
      <c r="A35" s="66"/>
      <c r="B35" s="66"/>
      <c r="D35" s="241" t="s">
        <v>33</v>
      </c>
      <c r="E35" s="241"/>
      <c r="H35" s="141" t="s">
        <v>34</v>
      </c>
      <c r="J35" s="132"/>
    </row>
    <row r="36" spans="1:10" ht="13.5" customHeight="1" thickBot="1">
      <c r="A36" s="142"/>
      <c r="B36" s="142"/>
      <c r="C36" s="143"/>
      <c r="D36" s="143"/>
      <c r="E36" s="143"/>
      <c r="F36" s="143"/>
      <c r="G36" s="143"/>
      <c r="H36" s="143"/>
      <c r="I36" s="143"/>
      <c r="J36" s="144"/>
    </row>
    <row r="37" spans="1:10" ht="27" hidden="1" customHeight="1">
      <c r="B37" s="145" t="s">
        <v>35</v>
      </c>
      <c r="C37" s="146"/>
      <c r="D37" s="146"/>
      <c r="E37" s="146"/>
      <c r="F37" s="147"/>
      <c r="G37" s="147"/>
      <c r="H37" s="147"/>
      <c r="I37" s="147"/>
      <c r="J37" s="146"/>
    </row>
    <row r="38" spans="1:10" ht="25.5" hidden="1" customHeight="1">
      <c r="A38" s="148" t="s">
        <v>36</v>
      </c>
      <c r="B38" s="149" t="s">
        <v>37</v>
      </c>
      <c r="C38" s="150" t="s">
        <v>38</v>
      </c>
      <c r="D38" s="151"/>
      <c r="E38" s="151"/>
      <c r="F38" s="152" t="str">
        <f>B23</f>
        <v>Základ pro sníženou DPH</v>
      </c>
      <c r="G38" s="152" t="str">
        <f>B25</f>
        <v>Základ pro základní DPH</v>
      </c>
      <c r="H38" s="153" t="s">
        <v>39</v>
      </c>
      <c r="I38" s="153" t="s">
        <v>0</v>
      </c>
      <c r="J38" s="154" t="s">
        <v>23</v>
      </c>
    </row>
    <row r="39" spans="1:10" ht="25.5" hidden="1" customHeight="1">
      <c r="A39" s="148">
        <v>1</v>
      </c>
      <c r="B39" s="155" t="s">
        <v>40</v>
      </c>
      <c r="C39" s="242" t="s">
        <v>41</v>
      </c>
      <c r="D39" s="243"/>
      <c r="E39" s="243"/>
      <c r="F39" s="156" t="e">
        <f>[1]Pol!O210</f>
        <v>#REF!</v>
      </c>
      <c r="G39" s="157" t="e">
        <f>[1]Pol!P210</f>
        <v>#REF!</v>
      </c>
      <c r="H39" s="158" t="e">
        <f>(F39*SazbaDPH1/100)+(G39*SazbaDPH2/100)</f>
        <v>#REF!</v>
      </c>
      <c r="I39" s="158" t="e">
        <f>F39+G39+H39</f>
        <v>#REF!</v>
      </c>
      <c r="J39" s="159" t="e">
        <f>IF(CenaCelkemVypocet=0,"",I39/CenaCelkemVypocet*100)</f>
        <v>#REF!</v>
      </c>
    </row>
    <row r="40" spans="1:10" ht="25.5" hidden="1" customHeight="1">
      <c r="A40" s="148"/>
      <c r="B40" s="244" t="s">
        <v>42</v>
      </c>
      <c r="C40" s="245"/>
      <c r="D40" s="245"/>
      <c r="E40" s="246"/>
      <c r="F40" s="160" t="e">
        <f>SUMIF(A39:A39,"=1",F39:F39)</f>
        <v>#REF!</v>
      </c>
      <c r="G40" s="161" t="e">
        <f>SUMIF(A39:A39,"=1",G39:G39)</f>
        <v>#REF!</v>
      </c>
      <c r="H40" s="161" t="e">
        <f>SUMIF(A39:A39,"=1",H39:H39)</f>
        <v>#REF!</v>
      </c>
      <c r="I40" s="161" t="e">
        <f>SUMIF(A39:A39,"=1",I39:I39)</f>
        <v>#REF!</v>
      </c>
      <c r="J40" s="162" t="e">
        <f>SUMIF(A39:A39,"=1",J39:J39)</f>
        <v>#REF!</v>
      </c>
    </row>
    <row r="44" spans="1:10" ht="15.75">
      <c r="B44" s="163" t="s">
        <v>43</v>
      </c>
    </row>
    <row r="46" spans="1:10" ht="25.5" customHeight="1">
      <c r="A46" s="164"/>
      <c r="B46" s="165" t="s">
        <v>37</v>
      </c>
      <c r="C46" s="165" t="s">
        <v>38</v>
      </c>
      <c r="D46" s="166"/>
      <c r="E46" s="166"/>
      <c r="F46" s="167" t="s">
        <v>44</v>
      </c>
      <c r="G46" s="167"/>
      <c r="H46" s="167"/>
      <c r="I46" s="247" t="s">
        <v>13</v>
      </c>
      <c r="J46" s="247"/>
    </row>
    <row r="47" spans="1:10" ht="25.5" customHeight="1">
      <c r="A47" s="168"/>
      <c r="B47" s="169"/>
      <c r="C47" s="248" t="s">
        <v>73</v>
      </c>
      <c r="D47" s="249"/>
      <c r="E47" s="249"/>
      <c r="F47" s="170" t="s">
        <v>15</v>
      </c>
      <c r="G47" s="171"/>
      <c r="H47" s="171"/>
      <c r="I47" s="250">
        <f>Pol!G73</f>
        <v>0</v>
      </c>
      <c r="J47" s="250"/>
    </row>
    <row r="48" spans="1:10" ht="25.5" customHeight="1">
      <c r="A48" s="172"/>
      <c r="B48" s="173" t="s">
        <v>0</v>
      </c>
      <c r="C48" s="173"/>
      <c r="D48" s="174"/>
      <c r="E48" s="174"/>
      <c r="F48" s="175"/>
      <c r="G48" s="176"/>
      <c r="H48" s="176"/>
      <c r="I48" s="232">
        <f>SUM(I47:I47)</f>
        <v>0</v>
      </c>
      <c r="J48" s="232"/>
    </row>
    <row r="49" spans="6:10">
      <c r="F49" s="177"/>
      <c r="G49" s="177"/>
      <c r="H49" s="177"/>
      <c r="I49" s="177"/>
      <c r="J49" s="177"/>
    </row>
    <row r="50" spans="6:10">
      <c r="F50" s="177"/>
      <c r="G50" s="177"/>
      <c r="H50" s="177"/>
      <c r="I50" s="177"/>
      <c r="J50" s="177"/>
    </row>
    <row r="51" spans="6:10">
      <c r="F51" s="177"/>
      <c r="G51" s="177"/>
      <c r="H51" s="177"/>
      <c r="I51" s="177"/>
      <c r="J51" s="177"/>
    </row>
  </sheetData>
  <sheetProtection algorithmName="SHA-512" hashValue="Yfcv+F2bQmTcd8hSPTUeF9oGwwg6FFF3IkehEgpQt4DTN/HmFX+EBVseRshPtPWLfsGtnXVYRgBXKzR1JLxTYg==" saltValue="0DPG+BeGgoxqpgLxwr3UAw==" spinCount="100000" sheet="1" objects="1" scenarios="1"/>
  <mergeCells count="43">
    <mergeCell ref="I48:J48"/>
    <mergeCell ref="G26:I26"/>
    <mergeCell ref="G27:I27"/>
    <mergeCell ref="G28:I28"/>
    <mergeCell ref="G29:I29"/>
    <mergeCell ref="B31:J31"/>
    <mergeCell ref="D35:E35"/>
    <mergeCell ref="C39:E39"/>
    <mergeCell ref="B40:E40"/>
    <mergeCell ref="I46:J46"/>
    <mergeCell ref="C47:E47"/>
    <mergeCell ref="I47:J47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D13:G13"/>
    <mergeCell ref="E15:F15"/>
    <mergeCell ref="G15:H15"/>
    <mergeCell ref="I15:J15"/>
    <mergeCell ref="E16:F16"/>
    <mergeCell ref="G16:H16"/>
    <mergeCell ref="I16:J16"/>
    <mergeCell ref="D12:G12"/>
    <mergeCell ref="B1:J1"/>
    <mergeCell ref="D2:J2"/>
    <mergeCell ref="D3:J3"/>
    <mergeCell ref="D4:J4"/>
    <mergeCell ref="D11:G11"/>
  </mergeCells>
  <pageMargins left="0.7" right="0.7" top="0.78740157499999996" bottom="0.78740157499999996" header="0.3" footer="0.3"/>
  <pageSetup paperSize="9" scale="93" orientation="portrait" r:id="rId1"/>
  <rowBreaks count="1" manualBreakCount="1">
    <brk id="4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3"/>
  <sheetViews>
    <sheetView showZeros="0" view="pageBreakPreview" topLeftCell="A32" zoomScaleNormal="100" zoomScaleSheetLayoutView="100" workbookViewId="0">
      <selection activeCell="H32" sqref="H1:H1048576"/>
    </sheetView>
  </sheetViews>
  <sheetFormatPr defaultRowHeight="12" outlineLevelRow="1"/>
  <cols>
    <col min="1" max="1" width="5" style="4" customWidth="1"/>
    <col min="2" max="2" width="16.83203125" style="63" customWidth="1"/>
    <col min="3" max="3" width="79.6640625" style="63" customWidth="1"/>
    <col min="4" max="4" width="5.33203125" style="3" customWidth="1"/>
    <col min="5" max="5" width="10.1640625" style="64" customWidth="1"/>
    <col min="6" max="6" width="14" style="4" customWidth="1"/>
    <col min="7" max="7" width="14.83203125" style="4" customWidth="1"/>
    <col min="8" max="8" width="10.6640625" style="3" hidden="1" customWidth="1"/>
    <col min="9" max="10" width="17.33203125" style="181" customWidth="1"/>
    <col min="11" max="14" width="9.33203125" style="4"/>
    <col min="15" max="25" width="0" style="4" hidden="1" customWidth="1"/>
    <col min="26" max="256" width="9.33203125" style="4"/>
    <col min="257" max="257" width="5" style="4" customWidth="1"/>
    <col min="258" max="258" width="16.83203125" style="4" customWidth="1"/>
    <col min="259" max="259" width="59.1640625" style="4" customWidth="1"/>
    <col min="260" max="260" width="5.33203125" style="4" customWidth="1"/>
    <col min="261" max="261" width="12.33203125" style="4" customWidth="1"/>
    <col min="262" max="262" width="11.5" style="4" customWidth="1"/>
    <col min="263" max="263" width="14.83203125" style="4" customWidth="1"/>
    <col min="264" max="264" width="10.6640625" style="4" customWidth="1"/>
    <col min="265" max="270" width="9.33203125" style="4"/>
    <col min="271" max="281" width="0" style="4" hidden="1" customWidth="1"/>
    <col min="282" max="512" width="9.33203125" style="4"/>
    <col min="513" max="513" width="5" style="4" customWidth="1"/>
    <col min="514" max="514" width="16.83203125" style="4" customWidth="1"/>
    <col min="515" max="515" width="59.1640625" style="4" customWidth="1"/>
    <col min="516" max="516" width="5.33203125" style="4" customWidth="1"/>
    <col min="517" max="517" width="12.33203125" style="4" customWidth="1"/>
    <col min="518" max="518" width="11.5" style="4" customWidth="1"/>
    <col min="519" max="519" width="14.83203125" style="4" customWidth="1"/>
    <col min="520" max="520" width="10.6640625" style="4" customWidth="1"/>
    <col min="521" max="526" width="9.33203125" style="4"/>
    <col min="527" max="537" width="0" style="4" hidden="1" customWidth="1"/>
    <col min="538" max="768" width="9.33203125" style="4"/>
    <col min="769" max="769" width="5" style="4" customWidth="1"/>
    <col min="770" max="770" width="16.83203125" style="4" customWidth="1"/>
    <col min="771" max="771" width="59.1640625" style="4" customWidth="1"/>
    <col min="772" max="772" width="5.33203125" style="4" customWidth="1"/>
    <col min="773" max="773" width="12.33203125" style="4" customWidth="1"/>
    <col min="774" max="774" width="11.5" style="4" customWidth="1"/>
    <col min="775" max="775" width="14.83203125" style="4" customWidth="1"/>
    <col min="776" max="776" width="10.6640625" style="4" customWidth="1"/>
    <col min="777" max="782" width="9.33203125" style="4"/>
    <col min="783" max="793" width="0" style="4" hidden="1" customWidth="1"/>
    <col min="794" max="1024" width="9.33203125" style="4"/>
    <col min="1025" max="1025" width="5" style="4" customWidth="1"/>
    <col min="1026" max="1026" width="16.83203125" style="4" customWidth="1"/>
    <col min="1027" max="1027" width="59.1640625" style="4" customWidth="1"/>
    <col min="1028" max="1028" width="5.33203125" style="4" customWidth="1"/>
    <col min="1029" max="1029" width="12.33203125" style="4" customWidth="1"/>
    <col min="1030" max="1030" width="11.5" style="4" customWidth="1"/>
    <col min="1031" max="1031" width="14.83203125" style="4" customWidth="1"/>
    <col min="1032" max="1032" width="10.6640625" style="4" customWidth="1"/>
    <col min="1033" max="1038" width="9.33203125" style="4"/>
    <col min="1039" max="1049" width="0" style="4" hidden="1" customWidth="1"/>
    <col min="1050" max="1280" width="9.33203125" style="4"/>
    <col min="1281" max="1281" width="5" style="4" customWidth="1"/>
    <col min="1282" max="1282" width="16.83203125" style="4" customWidth="1"/>
    <col min="1283" max="1283" width="59.1640625" style="4" customWidth="1"/>
    <col min="1284" max="1284" width="5.33203125" style="4" customWidth="1"/>
    <col min="1285" max="1285" width="12.33203125" style="4" customWidth="1"/>
    <col min="1286" max="1286" width="11.5" style="4" customWidth="1"/>
    <col min="1287" max="1287" width="14.83203125" style="4" customWidth="1"/>
    <col min="1288" max="1288" width="10.6640625" style="4" customWidth="1"/>
    <col min="1289" max="1294" width="9.33203125" style="4"/>
    <col min="1295" max="1305" width="0" style="4" hidden="1" customWidth="1"/>
    <col min="1306" max="1536" width="9.33203125" style="4"/>
    <col min="1537" max="1537" width="5" style="4" customWidth="1"/>
    <col min="1538" max="1538" width="16.83203125" style="4" customWidth="1"/>
    <col min="1539" max="1539" width="59.1640625" style="4" customWidth="1"/>
    <col min="1540" max="1540" width="5.33203125" style="4" customWidth="1"/>
    <col min="1541" max="1541" width="12.33203125" style="4" customWidth="1"/>
    <col min="1542" max="1542" width="11.5" style="4" customWidth="1"/>
    <col min="1543" max="1543" width="14.83203125" style="4" customWidth="1"/>
    <col min="1544" max="1544" width="10.6640625" style="4" customWidth="1"/>
    <col min="1545" max="1550" width="9.33203125" style="4"/>
    <col min="1551" max="1561" width="0" style="4" hidden="1" customWidth="1"/>
    <col min="1562" max="1792" width="9.33203125" style="4"/>
    <col min="1793" max="1793" width="5" style="4" customWidth="1"/>
    <col min="1794" max="1794" width="16.83203125" style="4" customWidth="1"/>
    <col min="1795" max="1795" width="59.1640625" style="4" customWidth="1"/>
    <col min="1796" max="1796" width="5.33203125" style="4" customWidth="1"/>
    <col min="1797" max="1797" width="12.33203125" style="4" customWidth="1"/>
    <col min="1798" max="1798" width="11.5" style="4" customWidth="1"/>
    <col min="1799" max="1799" width="14.83203125" style="4" customWidth="1"/>
    <col min="1800" max="1800" width="10.6640625" style="4" customWidth="1"/>
    <col min="1801" max="1806" width="9.33203125" style="4"/>
    <col min="1807" max="1817" width="0" style="4" hidden="1" customWidth="1"/>
    <col min="1818" max="2048" width="9.33203125" style="4"/>
    <col min="2049" max="2049" width="5" style="4" customWidth="1"/>
    <col min="2050" max="2050" width="16.83203125" style="4" customWidth="1"/>
    <col min="2051" max="2051" width="59.1640625" style="4" customWidth="1"/>
    <col min="2052" max="2052" width="5.33203125" style="4" customWidth="1"/>
    <col min="2053" max="2053" width="12.33203125" style="4" customWidth="1"/>
    <col min="2054" max="2054" width="11.5" style="4" customWidth="1"/>
    <col min="2055" max="2055" width="14.83203125" style="4" customWidth="1"/>
    <col min="2056" max="2056" width="10.6640625" style="4" customWidth="1"/>
    <col min="2057" max="2062" width="9.33203125" style="4"/>
    <col min="2063" max="2073" width="0" style="4" hidden="1" customWidth="1"/>
    <col min="2074" max="2304" width="9.33203125" style="4"/>
    <col min="2305" max="2305" width="5" style="4" customWidth="1"/>
    <col min="2306" max="2306" width="16.83203125" style="4" customWidth="1"/>
    <col min="2307" max="2307" width="59.1640625" style="4" customWidth="1"/>
    <col min="2308" max="2308" width="5.33203125" style="4" customWidth="1"/>
    <col min="2309" max="2309" width="12.33203125" style="4" customWidth="1"/>
    <col min="2310" max="2310" width="11.5" style="4" customWidth="1"/>
    <col min="2311" max="2311" width="14.83203125" style="4" customWidth="1"/>
    <col min="2312" max="2312" width="10.6640625" style="4" customWidth="1"/>
    <col min="2313" max="2318" width="9.33203125" style="4"/>
    <col min="2319" max="2329" width="0" style="4" hidden="1" customWidth="1"/>
    <col min="2330" max="2560" width="9.33203125" style="4"/>
    <col min="2561" max="2561" width="5" style="4" customWidth="1"/>
    <col min="2562" max="2562" width="16.83203125" style="4" customWidth="1"/>
    <col min="2563" max="2563" width="59.1640625" style="4" customWidth="1"/>
    <col min="2564" max="2564" width="5.33203125" style="4" customWidth="1"/>
    <col min="2565" max="2565" width="12.33203125" style="4" customWidth="1"/>
    <col min="2566" max="2566" width="11.5" style="4" customWidth="1"/>
    <col min="2567" max="2567" width="14.83203125" style="4" customWidth="1"/>
    <col min="2568" max="2568" width="10.6640625" style="4" customWidth="1"/>
    <col min="2569" max="2574" width="9.33203125" style="4"/>
    <col min="2575" max="2585" width="0" style="4" hidden="1" customWidth="1"/>
    <col min="2586" max="2816" width="9.33203125" style="4"/>
    <col min="2817" max="2817" width="5" style="4" customWidth="1"/>
    <col min="2818" max="2818" width="16.83203125" style="4" customWidth="1"/>
    <col min="2819" max="2819" width="59.1640625" style="4" customWidth="1"/>
    <col min="2820" max="2820" width="5.33203125" style="4" customWidth="1"/>
    <col min="2821" max="2821" width="12.33203125" style="4" customWidth="1"/>
    <col min="2822" max="2822" width="11.5" style="4" customWidth="1"/>
    <col min="2823" max="2823" width="14.83203125" style="4" customWidth="1"/>
    <col min="2824" max="2824" width="10.6640625" style="4" customWidth="1"/>
    <col min="2825" max="2830" width="9.33203125" style="4"/>
    <col min="2831" max="2841" width="0" style="4" hidden="1" customWidth="1"/>
    <col min="2842" max="3072" width="9.33203125" style="4"/>
    <col min="3073" max="3073" width="5" style="4" customWidth="1"/>
    <col min="3074" max="3074" width="16.83203125" style="4" customWidth="1"/>
    <col min="3075" max="3075" width="59.1640625" style="4" customWidth="1"/>
    <col min="3076" max="3076" width="5.33203125" style="4" customWidth="1"/>
    <col min="3077" max="3077" width="12.33203125" style="4" customWidth="1"/>
    <col min="3078" max="3078" width="11.5" style="4" customWidth="1"/>
    <col min="3079" max="3079" width="14.83203125" style="4" customWidth="1"/>
    <col min="3080" max="3080" width="10.6640625" style="4" customWidth="1"/>
    <col min="3081" max="3086" width="9.33203125" style="4"/>
    <col min="3087" max="3097" width="0" style="4" hidden="1" customWidth="1"/>
    <col min="3098" max="3328" width="9.33203125" style="4"/>
    <col min="3329" max="3329" width="5" style="4" customWidth="1"/>
    <col min="3330" max="3330" width="16.83203125" style="4" customWidth="1"/>
    <col min="3331" max="3331" width="59.1640625" style="4" customWidth="1"/>
    <col min="3332" max="3332" width="5.33203125" style="4" customWidth="1"/>
    <col min="3333" max="3333" width="12.33203125" style="4" customWidth="1"/>
    <col min="3334" max="3334" width="11.5" style="4" customWidth="1"/>
    <col min="3335" max="3335" width="14.83203125" style="4" customWidth="1"/>
    <col min="3336" max="3336" width="10.6640625" style="4" customWidth="1"/>
    <col min="3337" max="3342" width="9.33203125" style="4"/>
    <col min="3343" max="3353" width="0" style="4" hidden="1" customWidth="1"/>
    <col min="3354" max="3584" width="9.33203125" style="4"/>
    <col min="3585" max="3585" width="5" style="4" customWidth="1"/>
    <col min="3586" max="3586" width="16.83203125" style="4" customWidth="1"/>
    <col min="3587" max="3587" width="59.1640625" style="4" customWidth="1"/>
    <col min="3588" max="3588" width="5.33203125" style="4" customWidth="1"/>
    <col min="3589" max="3589" width="12.33203125" style="4" customWidth="1"/>
    <col min="3590" max="3590" width="11.5" style="4" customWidth="1"/>
    <col min="3591" max="3591" width="14.83203125" style="4" customWidth="1"/>
    <col min="3592" max="3592" width="10.6640625" style="4" customWidth="1"/>
    <col min="3593" max="3598" width="9.33203125" style="4"/>
    <col min="3599" max="3609" width="0" style="4" hidden="1" customWidth="1"/>
    <col min="3610" max="3840" width="9.33203125" style="4"/>
    <col min="3841" max="3841" width="5" style="4" customWidth="1"/>
    <col min="3842" max="3842" width="16.83203125" style="4" customWidth="1"/>
    <col min="3843" max="3843" width="59.1640625" style="4" customWidth="1"/>
    <col min="3844" max="3844" width="5.33203125" style="4" customWidth="1"/>
    <col min="3845" max="3845" width="12.33203125" style="4" customWidth="1"/>
    <col min="3846" max="3846" width="11.5" style="4" customWidth="1"/>
    <col min="3847" max="3847" width="14.83203125" style="4" customWidth="1"/>
    <col min="3848" max="3848" width="10.6640625" style="4" customWidth="1"/>
    <col min="3849" max="3854" width="9.33203125" style="4"/>
    <col min="3855" max="3865" width="0" style="4" hidden="1" customWidth="1"/>
    <col min="3866" max="4096" width="9.33203125" style="4"/>
    <col min="4097" max="4097" width="5" style="4" customWidth="1"/>
    <col min="4098" max="4098" width="16.83203125" style="4" customWidth="1"/>
    <col min="4099" max="4099" width="59.1640625" style="4" customWidth="1"/>
    <col min="4100" max="4100" width="5.33203125" style="4" customWidth="1"/>
    <col min="4101" max="4101" width="12.33203125" style="4" customWidth="1"/>
    <col min="4102" max="4102" width="11.5" style="4" customWidth="1"/>
    <col min="4103" max="4103" width="14.83203125" style="4" customWidth="1"/>
    <col min="4104" max="4104" width="10.6640625" style="4" customWidth="1"/>
    <col min="4105" max="4110" width="9.33203125" style="4"/>
    <col min="4111" max="4121" width="0" style="4" hidden="1" customWidth="1"/>
    <col min="4122" max="4352" width="9.33203125" style="4"/>
    <col min="4353" max="4353" width="5" style="4" customWidth="1"/>
    <col min="4354" max="4354" width="16.83203125" style="4" customWidth="1"/>
    <col min="4355" max="4355" width="59.1640625" style="4" customWidth="1"/>
    <col min="4356" max="4356" width="5.33203125" style="4" customWidth="1"/>
    <col min="4357" max="4357" width="12.33203125" style="4" customWidth="1"/>
    <col min="4358" max="4358" width="11.5" style="4" customWidth="1"/>
    <col min="4359" max="4359" width="14.83203125" style="4" customWidth="1"/>
    <col min="4360" max="4360" width="10.6640625" style="4" customWidth="1"/>
    <col min="4361" max="4366" width="9.33203125" style="4"/>
    <col min="4367" max="4377" width="0" style="4" hidden="1" customWidth="1"/>
    <col min="4378" max="4608" width="9.33203125" style="4"/>
    <col min="4609" max="4609" width="5" style="4" customWidth="1"/>
    <col min="4610" max="4610" width="16.83203125" style="4" customWidth="1"/>
    <col min="4611" max="4611" width="59.1640625" style="4" customWidth="1"/>
    <col min="4612" max="4612" width="5.33203125" style="4" customWidth="1"/>
    <col min="4613" max="4613" width="12.33203125" style="4" customWidth="1"/>
    <col min="4614" max="4614" width="11.5" style="4" customWidth="1"/>
    <col min="4615" max="4615" width="14.83203125" style="4" customWidth="1"/>
    <col min="4616" max="4616" width="10.6640625" style="4" customWidth="1"/>
    <col min="4617" max="4622" width="9.33203125" style="4"/>
    <col min="4623" max="4633" width="0" style="4" hidden="1" customWidth="1"/>
    <col min="4634" max="4864" width="9.33203125" style="4"/>
    <col min="4865" max="4865" width="5" style="4" customWidth="1"/>
    <col min="4866" max="4866" width="16.83203125" style="4" customWidth="1"/>
    <col min="4867" max="4867" width="59.1640625" style="4" customWidth="1"/>
    <col min="4868" max="4868" width="5.33203125" style="4" customWidth="1"/>
    <col min="4869" max="4869" width="12.33203125" style="4" customWidth="1"/>
    <col min="4870" max="4870" width="11.5" style="4" customWidth="1"/>
    <col min="4871" max="4871" width="14.83203125" style="4" customWidth="1"/>
    <col min="4872" max="4872" width="10.6640625" style="4" customWidth="1"/>
    <col min="4873" max="4878" width="9.33203125" style="4"/>
    <col min="4879" max="4889" width="0" style="4" hidden="1" customWidth="1"/>
    <col min="4890" max="5120" width="9.33203125" style="4"/>
    <col min="5121" max="5121" width="5" style="4" customWidth="1"/>
    <col min="5122" max="5122" width="16.83203125" style="4" customWidth="1"/>
    <col min="5123" max="5123" width="59.1640625" style="4" customWidth="1"/>
    <col min="5124" max="5124" width="5.33203125" style="4" customWidth="1"/>
    <col min="5125" max="5125" width="12.33203125" style="4" customWidth="1"/>
    <col min="5126" max="5126" width="11.5" style="4" customWidth="1"/>
    <col min="5127" max="5127" width="14.83203125" style="4" customWidth="1"/>
    <col min="5128" max="5128" width="10.6640625" style="4" customWidth="1"/>
    <col min="5129" max="5134" width="9.33203125" style="4"/>
    <col min="5135" max="5145" width="0" style="4" hidden="1" customWidth="1"/>
    <col min="5146" max="5376" width="9.33203125" style="4"/>
    <col min="5377" max="5377" width="5" style="4" customWidth="1"/>
    <col min="5378" max="5378" width="16.83203125" style="4" customWidth="1"/>
    <col min="5379" max="5379" width="59.1640625" style="4" customWidth="1"/>
    <col min="5380" max="5380" width="5.33203125" style="4" customWidth="1"/>
    <col min="5381" max="5381" width="12.33203125" style="4" customWidth="1"/>
    <col min="5382" max="5382" width="11.5" style="4" customWidth="1"/>
    <col min="5383" max="5383" width="14.83203125" style="4" customWidth="1"/>
    <col min="5384" max="5384" width="10.6640625" style="4" customWidth="1"/>
    <col min="5385" max="5390" width="9.33203125" style="4"/>
    <col min="5391" max="5401" width="0" style="4" hidden="1" customWidth="1"/>
    <col min="5402" max="5632" width="9.33203125" style="4"/>
    <col min="5633" max="5633" width="5" style="4" customWidth="1"/>
    <col min="5634" max="5634" width="16.83203125" style="4" customWidth="1"/>
    <col min="5635" max="5635" width="59.1640625" style="4" customWidth="1"/>
    <col min="5636" max="5636" width="5.33203125" style="4" customWidth="1"/>
    <col min="5637" max="5637" width="12.33203125" style="4" customWidth="1"/>
    <col min="5638" max="5638" width="11.5" style="4" customWidth="1"/>
    <col min="5639" max="5639" width="14.83203125" style="4" customWidth="1"/>
    <col min="5640" max="5640" width="10.6640625" style="4" customWidth="1"/>
    <col min="5641" max="5646" width="9.33203125" style="4"/>
    <col min="5647" max="5657" width="0" style="4" hidden="1" customWidth="1"/>
    <col min="5658" max="5888" width="9.33203125" style="4"/>
    <col min="5889" max="5889" width="5" style="4" customWidth="1"/>
    <col min="5890" max="5890" width="16.83203125" style="4" customWidth="1"/>
    <col min="5891" max="5891" width="59.1640625" style="4" customWidth="1"/>
    <col min="5892" max="5892" width="5.33203125" style="4" customWidth="1"/>
    <col min="5893" max="5893" width="12.33203125" style="4" customWidth="1"/>
    <col min="5894" max="5894" width="11.5" style="4" customWidth="1"/>
    <col min="5895" max="5895" width="14.83203125" style="4" customWidth="1"/>
    <col min="5896" max="5896" width="10.6640625" style="4" customWidth="1"/>
    <col min="5897" max="5902" width="9.33203125" style="4"/>
    <col min="5903" max="5913" width="0" style="4" hidden="1" customWidth="1"/>
    <col min="5914" max="6144" width="9.33203125" style="4"/>
    <col min="6145" max="6145" width="5" style="4" customWidth="1"/>
    <col min="6146" max="6146" width="16.83203125" style="4" customWidth="1"/>
    <col min="6147" max="6147" width="59.1640625" style="4" customWidth="1"/>
    <col min="6148" max="6148" width="5.33203125" style="4" customWidth="1"/>
    <col min="6149" max="6149" width="12.33203125" style="4" customWidth="1"/>
    <col min="6150" max="6150" width="11.5" style="4" customWidth="1"/>
    <col min="6151" max="6151" width="14.83203125" style="4" customWidth="1"/>
    <col min="6152" max="6152" width="10.6640625" style="4" customWidth="1"/>
    <col min="6153" max="6158" width="9.33203125" style="4"/>
    <col min="6159" max="6169" width="0" style="4" hidden="1" customWidth="1"/>
    <col min="6170" max="6400" width="9.33203125" style="4"/>
    <col min="6401" max="6401" width="5" style="4" customWidth="1"/>
    <col min="6402" max="6402" width="16.83203125" style="4" customWidth="1"/>
    <col min="6403" max="6403" width="59.1640625" style="4" customWidth="1"/>
    <col min="6404" max="6404" width="5.33203125" style="4" customWidth="1"/>
    <col min="6405" max="6405" width="12.33203125" style="4" customWidth="1"/>
    <col min="6406" max="6406" width="11.5" style="4" customWidth="1"/>
    <col min="6407" max="6407" width="14.83203125" style="4" customWidth="1"/>
    <col min="6408" max="6408" width="10.6640625" style="4" customWidth="1"/>
    <col min="6409" max="6414" width="9.33203125" style="4"/>
    <col min="6415" max="6425" width="0" style="4" hidden="1" customWidth="1"/>
    <col min="6426" max="6656" width="9.33203125" style="4"/>
    <col min="6657" max="6657" width="5" style="4" customWidth="1"/>
    <col min="6658" max="6658" width="16.83203125" style="4" customWidth="1"/>
    <col min="6659" max="6659" width="59.1640625" style="4" customWidth="1"/>
    <col min="6660" max="6660" width="5.33203125" style="4" customWidth="1"/>
    <col min="6661" max="6661" width="12.33203125" style="4" customWidth="1"/>
    <col min="6662" max="6662" width="11.5" style="4" customWidth="1"/>
    <col min="6663" max="6663" width="14.83203125" style="4" customWidth="1"/>
    <col min="6664" max="6664" width="10.6640625" style="4" customWidth="1"/>
    <col min="6665" max="6670" width="9.33203125" style="4"/>
    <col min="6671" max="6681" width="0" style="4" hidden="1" customWidth="1"/>
    <col min="6682" max="6912" width="9.33203125" style="4"/>
    <col min="6913" max="6913" width="5" style="4" customWidth="1"/>
    <col min="6914" max="6914" width="16.83203125" style="4" customWidth="1"/>
    <col min="6915" max="6915" width="59.1640625" style="4" customWidth="1"/>
    <col min="6916" max="6916" width="5.33203125" style="4" customWidth="1"/>
    <col min="6917" max="6917" width="12.33203125" style="4" customWidth="1"/>
    <col min="6918" max="6918" width="11.5" style="4" customWidth="1"/>
    <col min="6919" max="6919" width="14.83203125" style="4" customWidth="1"/>
    <col min="6920" max="6920" width="10.6640625" style="4" customWidth="1"/>
    <col min="6921" max="6926" width="9.33203125" style="4"/>
    <col min="6927" max="6937" width="0" style="4" hidden="1" customWidth="1"/>
    <col min="6938" max="7168" width="9.33203125" style="4"/>
    <col min="7169" max="7169" width="5" style="4" customWidth="1"/>
    <col min="7170" max="7170" width="16.83203125" style="4" customWidth="1"/>
    <col min="7171" max="7171" width="59.1640625" style="4" customWidth="1"/>
    <col min="7172" max="7172" width="5.33203125" style="4" customWidth="1"/>
    <col min="7173" max="7173" width="12.33203125" style="4" customWidth="1"/>
    <col min="7174" max="7174" width="11.5" style="4" customWidth="1"/>
    <col min="7175" max="7175" width="14.83203125" style="4" customWidth="1"/>
    <col min="7176" max="7176" width="10.6640625" style="4" customWidth="1"/>
    <col min="7177" max="7182" width="9.33203125" style="4"/>
    <col min="7183" max="7193" width="0" style="4" hidden="1" customWidth="1"/>
    <col min="7194" max="7424" width="9.33203125" style="4"/>
    <col min="7425" max="7425" width="5" style="4" customWidth="1"/>
    <col min="7426" max="7426" width="16.83203125" style="4" customWidth="1"/>
    <col min="7427" max="7427" width="59.1640625" style="4" customWidth="1"/>
    <col min="7428" max="7428" width="5.33203125" style="4" customWidth="1"/>
    <col min="7429" max="7429" width="12.33203125" style="4" customWidth="1"/>
    <col min="7430" max="7430" width="11.5" style="4" customWidth="1"/>
    <col min="7431" max="7431" width="14.83203125" style="4" customWidth="1"/>
    <col min="7432" max="7432" width="10.6640625" style="4" customWidth="1"/>
    <col min="7433" max="7438" width="9.33203125" style="4"/>
    <col min="7439" max="7449" width="0" style="4" hidden="1" customWidth="1"/>
    <col min="7450" max="7680" width="9.33203125" style="4"/>
    <col min="7681" max="7681" width="5" style="4" customWidth="1"/>
    <col min="7682" max="7682" width="16.83203125" style="4" customWidth="1"/>
    <col min="7683" max="7683" width="59.1640625" style="4" customWidth="1"/>
    <col min="7684" max="7684" width="5.33203125" style="4" customWidth="1"/>
    <col min="7685" max="7685" width="12.33203125" style="4" customWidth="1"/>
    <col min="7686" max="7686" width="11.5" style="4" customWidth="1"/>
    <col min="7687" max="7687" width="14.83203125" style="4" customWidth="1"/>
    <col min="7688" max="7688" width="10.6640625" style="4" customWidth="1"/>
    <col min="7689" max="7694" width="9.33203125" style="4"/>
    <col min="7695" max="7705" width="0" style="4" hidden="1" customWidth="1"/>
    <col min="7706" max="7936" width="9.33203125" style="4"/>
    <col min="7937" max="7937" width="5" style="4" customWidth="1"/>
    <col min="7938" max="7938" width="16.83203125" style="4" customWidth="1"/>
    <col min="7939" max="7939" width="59.1640625" style="4" customWidth="1"/>
    <col min="7940" max="7940" width="5.33203125" style="4" customWidth="1"/>
    <col min="7941" max="7941" width="12.33203125" style="4" customWidth="1"/>
    <col min="7942" max="7942" width="11.5" style="4" customWidth="1"/>
    <col min="7943" max="7943" width="14.83203125" style="4" customWidth="1"/>
    <col min="7944" max="7944" width="10.6640625" style="4" customWidth="1"/>
    <col min="7945" max="7950" width="9.33203125" style="4"/>
    <col min="7951" max="7961" width="0" style="4" hidden="1" customWidth="1"/>
    <col min="7962" max="8192" width="9.33203125" style="4"/>
    <col min="8193" max="8193" width="5" style="4" customWidth="1"/>
    <col min="8194" max="8194" width="16.83203125" style="4" customWidth="1"/>
    <col min="8195" max="8195" width="59.1640625" style="4" customWidth="1"/>
    <col min="8196" max="8196" width="5.33203125" style="4" customWidth="1"/>
    <col min="8197" max="8197" width="12.33203125" style="4" customWidth="1"/>
    <col min="8198" max="8198" width="11.5" style="4" customWidth="1"/>
    <col min="8199" max="8199" width="14.83203125" style="4" customWidth="1"/>
    <col min="8200" max="8200" width="10.6640625" style="4" customWidth="1"/>
    <col min="8201" max="8206" width="9.33203125" style="4"/>
    <col min="8207" max="8217" width="0" style="4" hidden="1" customWidth="1"/>
    <col min="8218" max="8448" width="9.33203125" style="4"/>
    <col min="8449" max="8449" width="5" style="4" customWidth="1"/>
    <col min="8450" max="8450" width="16.83203125" style="4" customWidth="1"/>
    <col min="8451" max="8451" width="59.1640625" style="4" customWidth="1"/>
    <col min="8452" max="8452" width="5.33203125" style="4" customWidth="1"/>
    <col min="8453" max="8453" width="12.33203125" style="4" customWidth="1"/>
    <col min="8454" max="8454" width="11.5" style="4" customWidth="1"/>
    <col min="8455" max="8455" width="14.83203125" style="4" customWidth="1"/>
    <col min="8456" max="8456" width="10.6640625" style="4" customWidth="1"/>
    <col min="8457" max="8462" width="9.33203125" style="4"/>
    <col min="8463" max="8473" width="0" style="4" hidden="1" customWidth="1"/>
    <col min="8474" max="8704" width="9.33203125" style="4"/>
    <col min="8705" max="8705" width="5" style="4" customWidth="1"/>
    <col min="8706" max="8706" width="16.83203125" style="4" customWidth="1"/>
    <col min="8707" max="8707" width="59.1640625" style="4" customWidth="1"/>
    <col min="8708" max="8708" width="5.33203125" style="4" customWidth="1"/>
    <col min="8709" max="8709" width="12.33203125" style="4" customWidth="1"/>
    <col min="8710" max="8710" width="11.5" style="4" customWidth="1"/>
    <col min="8711" max="8711" width="14.83203125" style="4" customWidth="1"/>
    <col min="8712" max="8712" width="10.6640625" style="4" customWidth="1"/>
    <col min="8713" max="8718" width="9.33203125" style="4"/>
    <col min="8719" max="8729" width="0" style="4" hidden="1" customWidth="1"/>
    <col min="8730" max="8960" width="9.33203125" style="4"/>
    <col min="8961" max="8961" width="5" style="4" customWidth="1"/>
    <col min="8962" max="8962" width="16.83203125" style="4" customWidth="1"/>
    <col min="8963" max="8963" width="59.1640625" style="4" customWidth="1"/>
    <col min="8964" max="8964" width="5.33203125" style="4" customWidth="1"/>
    <col min="8965" max="8965" width="12.33203125" style="4" customWidth="1"/>
    <col min="8966" max="8966" width="11.5" style="4" customWidth="1"/>
    <col min="8967" max="8967" width="14.83203125" style="4" customWidth="1"/>
    <col min="8968" max="8968" width="10.6640625" style="4" customWidth="1"/>
    <col min="8969" max="8974" width="9.33203125" style="4"/>
    <col min="8975" max="8985" width="0" style="4" hidden="1" customWidth="1"/>
    <col min="8986" max="9216" width="9.33203125" style="4"/>
    <col min="9217" max="9217" width="5" style="4" customWidth="1"/>
    <col min="9218" max="9218" width="16.83203125" style="4" customWidth="1"/>
    <col min="9219" max="9219" width="59.1640625" style="4" customWidth="1"/>
    <col min="9220" max="9220" width="5.33203125" style="4" customWidth="1"/>
    <col min="9221" max="9221" width="12.33203125" style="4" customWidth="1"/>
    <col min="9222" max="9222" width="11.5" style="4" customWidth="1"/>
    <col min="9223" max="9223" width="14.83203125" style="4" customWidth="1"/>
    <col min="9224" max="9224" width="10.6640625" style="4" customWidth="1"/>
    <col min="9225" max="9230" width="9.33203125" style="4"/>
    <col min="9231" max="9241" width="0" style="4" hidden="1" customWidth="1"/>
    <col min="9242" max="9472" width="9.33203125" style="4"/>
    <col min="9473" max="9473" width="5" style="4" customWidth="1"/>
    <col min="9474" max="9474" width="16.83203125" style="4" customWidth="1"/>
    <col min="9475" max="9475" width="59.1640625" style="4" customWidth="1"/>
    <col min="9476" max="9476" width="5.33203125" style="4" customWidth="1"/>
    <col min="9477" max="9477" width="12.33203125" style="4" customWidth="1"/>
    <col min="9478" max="9478" width="11.5" style="4" customWidth="1"/>
    <col min="9479" max="9479" width="14.83203125" style="4" customWidth="1"/>
    <col min="9480" max="9480" width="10.6640625" style="4" customWidth="1"/>
    <col min="9481" max="9486" width="9.33203125" style="4"/>
    <col min="9487" max="9497" width="0" style="4" hidden="1" customWidth="1"/>
    <col min="9498" max="9728" width="9.33203125" style="4"/>
    <col min="9729" max="9729" width="5" style="4" customWidth="1"/>
    <col min="9730" max="9730" width="16.83203125" style="4" customWidth="1"/>
    <col min="9731" max="9731" width="59.1640625" style="4" customWidth="1"/>
    <col min="9732" max="9732" width="5.33203125" style="4" customWidth="1"/>
    <col min="9733" max="9733" width="12.33203125" style="4" customWidth="1"/>
    <col min="9734" max="9734" width="11.5" style="4" customWidth="1"/>
    <col min="9735" max="9735" width="14.83203125" style="4" customWidth="1"/>
    <col min="9736" max="9736" width="10.6640625" style="4" customWidth="1"/>
    <col min="9737" max="9742" width="9.33203125" style="4"/>
    <col min="9743" max="9753" width="0" style="4" hidden="1" customWidth="1"/>
    <col min="9754" max="9984" width="9.33203125" style="4"/>
    <col min="9985" max="9985" width="5" style="4" customWidth="1"/>
    <col min="9986" max="9986" width="16.83203125" style="4" customWidth="1"/>
    <col min="9987" max="9987" width="59.1640625" style="4" customWidth="1"/>
    <col min="9988" max="9988" width="5.33203125" style="4" customWidth="1"/>
    <col min="9989" max="9989" width="12.33203125" style="4" customWidth="1"/>
    <col min="9990" max="9990" width="11.5" style="4" customWidth="1"/>
    <col min="9991" max="9991" width="14.83203125" style="4" customWidth="1"/>
    <col min="9992" max="9992" width="10.6640625" style="4" customWidth="1"/>
    <col min="9993" max="9998" width="9.33203125" style="4"/>
    <col min="9999" max="10009" width="0" style="4" hidden="1" customWidth="1"/>
    <col min="10010" max="10240" width="9.33203125" style="4"/>
    <col min="10241" max="10241" width="5" style="4" customWidth="1"/>
    <col min="10242" max="10242" width="16.83203125" style="4" customWidth="1"/>
    <col min="10243" max="10243" width="59.1640625" style="4" customWidth="1"/>
    <col min="10244" max="10244" width="5.33203125" style="4" customWidth="1"/>
    <col min="10245" max="10245" width="12.33203125" style="4" customWidth="1"/>
    <col min="10246" max="10246" width="11.5" style="4" customWidth="1"/>
    <col min="10247" max="10247" width="14.83203125" style="4" customWidth="1"/>
    <col min="10248" max="10248" width="10.6640625" style="4" customWidth="1"/>
    <col min="10249" max="10254" width="9.33203125" style="4"/>
    <col min="10255" max="10265" width="0" style="4" hidden="1" customWidth="1"/>
    <col min="10266" max="10496" width="9.33203125" style="4"/>
    <col min="10497" max="10497" width="5" style="4" customWidth="1"/>
    <col min="10498" max="10498" width="16.83203125" style="4" customWidth="1"/>
    <col min="10499" max="10499" width="59.1640625" style="4" customWidth="1"/>
    <col min="10500" max="10500" width="5.33203125" style="4" customWidth="1"/>
    <col min="10501" max="10501" width="12.33203125" style="4" customWidth="1"/>
    <col min="10502" max="10502" width="11.5" style="4" customWidth="1"/>
    <col min="10503" max="10503" width="14.83203125" style="4" customWidth="1"/>
    <col min="10504" max="10504" width="10.6640625" style="4" customWidth="1"/>
    <col min="10505" max="10510" width="9.33203125" style="4"/>
    <col min="10511" max="10521" width="0" style="4" hidden="1" customWidth="1"/>
    <col min="10522" max="10752" width="9.33203125" style="4"/>
    <col min="10753" max="10753" width="5" style="4" customWidth="1"/>
    <col min="10754" max="10754" width="16.83203125" style="4" customWidth="1"/>
    <col min="10755" max="10755" width="59.1640625" style="4" customWidth="1"/>
    <col min="10756" max="10756" width="5.33203125" style="4" customWidth="1"/>
    <col min="10757" max="10757" width="12.33203125" style="4" customWidth="1"/>
    <col min="10758" max="10758" width="11.5" style="4" customWidth="1"/>
    <col min="10759" max="10759" width="14.83203125" style="4" customWidth="1"/>
    <col min="10760" max="10760" width="10.6640625" style="4" customWidth="1"/>
    <col min="10761" max="10766" width="9.33203125" style="4"/>
    <col min="10767" max="10777" width="0" style="4" hidden="1" customWidth="1"/>
    <col min="10778" max="11008" width="9.33203125" style="4"/>
    <col min="11009" max="11009" width="5" style="4" customWidth="1"/>
    <col min="11010" max="11010" width="16.83203125" style="4" customWidth="1"/>
    <col min="11011" max="11011" width="59.1640625" style="4" customWidth="1"/>
    <col min="11012" max="11012" width="5.33203125" style="4" customWidth="1"/>
    <col min="11013" max="11013" width="12.33203125" style="4" customWidth="1"/>
    <col min="11014" max="11014" width="11.5" style="4" customWidth="1"/>
    <col min="11015" max="11015" width="14.83203125" style="4" customWidth="1"/>
    <col min="11016" max="11016" width="10.6640625" style="4" customWidth="1"/>
    <col min="11017" max="11022" width="9.33203125" style="4"/>
    <col min="11023" max="11033" width="0" style="4" hidden="1" customWidth="1"/>
    <col min="11034" max="11264" width="9.33203125" style="4"/>
    <col min="11265" max="11265" width="5" style="4" customWidth="1"/>
    <col min="11266" max="11266" width="16.83203125" style="4" customWidth="1"/>
    <col min="11267" max="11267" width="59.1640625" style="4" customWidth="1"/>
    <col min="11268" max="11268" width="5.33203125" style="4" customWidth="1"/>
    <col min="11269" max="11269" width="12.33203125" style="4" customWidth="1"/>
    <col min="11270" max="11270" width="11.5" style="4" customWidth="1"/>
    <col min="11271" max="11271" width="14.83203125" style="4" customWidth="1"/>
    <col min="11272" max="11272" width="10.6640625" style="4" customWidth="1"/>
    <col min="11273" max="11278" width="9.33203125" style="4"/>
    <col min="11279" max="11289" width="0" style="4" hidden="1" customWidth="1"/>
    <col min="11290" max="11520" width="9.33203125" style="4"/>
    <col min="11521" max="11521" width="5" style="4" customWidth="1"/>
    <col min="11522" max="11522" width="16.83203125" style="4" customWidth="1"/>
    <col min="11523" max="11523" width="59.1640625" style="4" customWidth="1"/>
    <col min="11524" max="11524" width="5.33203125" style="4" customWidth="1"/>
    <col min="11525" max="11525" width="12.33203125" style="4" customWidth="1"/>
    <col min="11526" max="11526" width="11.5" style="4" customWidth="1"/>
    <col min="11527" max="11527" width="14.83203125" style="4" customWidth="1"/>
    <col min="11528" max="11528" width="10.6640625" style="4" customWidth="1"/>
    <col min="11529" max="11534" width="9.33203125" style="4"/>
    <col min="11535" max="11545" width="0" style="4" hidden="1" customWidth="1"/>
    <col min="11546" max="11776" width="9.33203125" style="4"/>
    <col min="11777" max="11777" width="5" style="4" customWidth="1"/>
    <col min="11778" max="11778" width="16.83203125" style="4" customWidth="1"/>
    <col min="11779" max="11779" width="59.1640625" style="4" customWidth="1"/>
    <col min="11780" max="11780" width="5.33203125" style="4" customWidth="1"/>
    <col min="11781" max="11781" width="12.33203125" style="4" customWidth="1"/>
    <col min="11782" max="11782" width="11.5" style="4" customWidth="1"/>
    <col min="11783" max="11783" width="14.83203125" style="4" customWidth="1"/>
    <col min="11784" max="11784" width="10.6640625" style="4" customWidth="1"/>
    <col min="11785" max="11790" width="9.33203125" style="4"/>
    <col min="11791" max="11801" width="0" style="4" hidden="1" customWidth="1"/>
    <col min="11802" max="12032" width="9.33203125" style="4"/>
    <col min="12033" max="12033" width="5" style="4" customWidth="1"/>
    <col min="12034" max="12034" width="16.83203125" style="4" customWidth="1"/>
    <col min="12035" max="12035" width="59.1640625" style="4" customWidth="1"/>
    <col min="12036" max="12036" width="5.33203125" style="4" customWidth="1"/>
    <col min="12037" max="12037" width="12.33203125" style="4" customWidth="1"/>
    <col min="12038" max="12038" width="11.5" style="4" customWidth="1"/>
    <col min="12039" max="12039" width="14.83203125" style="4" customWidth="1"/>
    <col min="12040" max="12040" width="10.6640625" style="4" customWidth="1"/>
    <col min="12041" max="12046" width="9.33203125" style="4"/>
    <col min="12047" max="12057" width="0" style="4" hidden="1" customWidth="1"/>
    <col min="12058" max="12288" width="9.33203125" style="4"/>
    <col min="12289" max="12289" width="5" style="4" customWidth="1"/>
    <col min="12290" max="12290" width="16.83203125" style="4" customWidth="1"/>
    <col min="12291" max="12291" width="59.1640625" style="4" customWidth="1"/>
    <col min="12292" max="12292" width="5.33203125" style="4" customWidth="1"/>
    <col min="12293" max="12293" width="12.33203125" style="4" customWidth="1"/>
    <col min="12294" max="12294" width="11.5" style="4" customWidth="1"/>
    <col min="12295" max="12295" width="14.83203125" style="4" customWidth="1"/>
    <col min="12296" max="12296" width="10.6640625" style="4" customWidth="1"/>
    <col min="12297" max="12302" width="9.33203125" style="4"/>
    <col min="12303" max="12313" width="0" style="4" hidden="1" customWidth="1"/>
    <col min="12314" max="12544" width="9.33203125" style="4"/>
    <col min="12545" max="12545" width="5" style="4" customWidth="1"/>
    <col min="12546" max="12546" width="16.83203125" style="4" customWidth="1"/>
    <col min="12547" max="12547" width="59.1640625" style="4" customWidth="1"/>
    <col min="12548" max="12548" width="5.33203125" style="4" customWidth="1"/>
    <col min="12549" max="12549" width="12.33203125" style="4" customWidth="1"/>
    <col min="12550" max="12550" width="11.5" style="4" customWidth="1"/>
    <col min="12551" max="12551" width="14.83203125" style="4" customWidth="1"/>
    <col min="12552" max="12552" width="10.6640625" style="4" customWidth="1"/>
    <col min="12553" max="12558" width="9.33203125" style="4"/>
    <col min="12559" max="12569" width="0" style="4" hidden="1" customWidth="1"/>
    <col min="12570" max="12800" width="9.33203125" style="4"/>
    <col min="12801" max="12801" width="5" style="4" customWidth="1"/>
    <col min="12802" max="12802" width="16.83203125" style="4" customWidth="1"/>
    <col min="12803" max="12803" width="59.1640625" style="4" customWidth="1"/>
    <col min="12804" max="12804" width="5.33203125" style="4" customWidth="1"/>
    <col min="12805" max="12805" width="12.33203125" style="4" customWidth="1"/>
    <col min="12806" max="12806" width="11.5" style="4" customWidth="1"/>
    <col min="12807" max="12807" width="14.83203125" style="4" customWidth="1"/>
    <col min="12808" max="12808" width="10.6640625" style="4" customWidth="1"/>
    <col min="12809" max="12814" width="9.33203125" style="4"/>
    <col min="12815" max="12825" width="0" style="4" hidden="1" customWidth="1"/>
    <col min="12826" max="13056" width="9.33203125" style="4"/>
    <col min="13057" max="13057" width="5" style="4" customWidth="1"/>
    <col min="13058" max="13058" width="16.83203125" style="4" customWidth="1"/>
    <col min="13059" max="13059" width="59.1640625" style="4" customWidth="1"/>
    <col min="13060" max="13060" width="5.33203125" style="4" customWidth="1"/>
    <col min="13061" max="13061" width="12.33203125" style="4" customWidth="1"/>
    <col min="13062" max="13062" width="11.5" style="4" customWidth="1"/>
    <col min="13063" max="13063" width="14.83203125" style="4" customWidth="1"/>
    <col min="13064" max="13064" width="10.6640625" style="4" customWidth="1"/>
    <col min="13065" max="13070" width="9.33203125" style="4"/>
    <col min="13071" max="13081" width="0" style="4" hidden="1" customWidth="1"/>
    <col min="13082" max="13312" width="9.33203125" style="4"/>
    <col min="13313" max="13313" width="5" style="4" customWidth="1"/>
    <col min="13314" max="13314" width="16.83203125" style="4" customWidth="1"/>
    <col min="13315" max="13315" width="59.1640625" style="4" customWidth="1"/>
    <col min="13316" max="13316" width="5.33203125" style="4" customWidth="1"/>
    <col min="13317" max="13317" width="12.33203125" style="4" customWidth="1"/>
    <col min="13318" max="13318" width="11.5" style="4" customWidth="1"/>
    <col min="13319" max="13319" width="14.83203125" style="4" customWidth="1"/>
    <col min="13320" max="13320" width="10.6640625" style="4" customWidth="1"/>
    <col min="13321" max="13326" width="9.33203125" style="4"/>
    <col min="13327" max="13337" width="0" style="4" hidden="1" customWidth="1"/>
    <col min="13338" max="13568" width="9.33203125" style="4"/>
    <col min="13569" max="13569" width="5" style="4" customWidth="1"/>
    <col min="13570" max="13570" width="16.83203125" style="4" customWidth="1"/>
    <col min="13571" max="13571" width="59.1640625" style="4" customWidth="1"/>
    <col min="13572" max="13572" width="5.33203125" style="4" customWidth="1"/>
    <col min="13573" max="13573" width="12.33203125" style="4" customWidth="1"/>
    <col min="13574" max="13574" width="11.5" style="4" customWidth="1"/>
    <col min="13575" max="13575" width="14.83203125" style="4" customWidth="1"/>
    <col min="13576" max="13576" width="10.6640625" style="4" customWidth="1"/>
    <col min="13577" max="13582" width="9.33203125" style="4"/>
    <col min="13583" max="13593" width="0" style="4" hidden="1" customWidth="1"/>
    <col min="13594" max="13824" width="9.33203125" style="4"/>
    <col min="13825" max="13825" width="5" style="4" customWidth="1"/>
    <col min="13826" max="13826" width="16.83203125" style="4" customWidth="1"/>
    <col min="13827" max="13827" width="59.1640625" style="4" customWidth="1"/>
    <col min="13828" max="13828" width="5.33203125" style="4" customWidth="1"/>
    <col min="13829" max="13829" width="12.33203125" style="4" customWidth="1"/>
    <col min="13830" max="13830" width="11.5" style="4" customWidth="1"/>
    <col min="13831" max="13831" width="14.83203125" style="4" customWidth="1"/>
    <col min="13832" max="13832" width="10.6640625" style="4" customWidth="1"/>
    <col min="13833" max="13838" width="9.33203125" style="4"/>
    <col min="13839" max="13849" width="0" style="4" hidden="1" customWidth="1"/>
    <col min="13850" max="14080" width="9.33203125" style="4"/>
    <col min="14081" max="14081" width="5" style="4" customWidth="1"/>
    <col min="14082" max="14082" width="16.83203125" style="4" customWidth="1"/>
    <col min="14083" max="14083" width="59.1640625" style="4" customWidth="1"/>
    <col min="14084" max="14084" width="5.33203125" style="4" customWidth="1"/>
    <col min="14085" max="14085" width="12.33203125" style="4" customWidth="1"/>
    <col min="14086" max="14086" width="11.5" style="4" customWidth="1"/>
    <col min="14087" max="14087" width="14.83203125" style="4" customWidth="1"/>
    <col min="14088" max="14088" width="10.6640625" style="4" customWidth="1"/>
    <col min="14089" max="14094" width="9.33203125" style="4"/>
    <col min="14095" max="14105" width="0" style="4" hidden="1" customWidth="1"/>
    <col min="14106" max="14336" width="9.33203125" style="4"/>
    <col min="14337" max="14337" width="5" style="4" customWidth="1"/>
    <col min="14338" max="14338" width="16.83203125" style="4" customWidth="1"/>
    <col min="14339" max="14339" width="59.1640625" style="4" customWidth="1"/>
    <col min="14340" max="14340" width="5.33203125" style="4" customWidth="1"/>
    <col min="14341" max="14341" width="12.33203125" style="4" customWidth="1"/>
    <col min="14342" max="14342" width="11.5" style="4" customWidth="1"/>
    <col min="14343" max="14343" width="14.83203125" style="4" customWidth="1"/>
    <col min="14344" max="14344" width="10.6640625" style="4" customWidth="1"/>
    <col min="14345" max="14350" width="9.33203125" style="4"/>
    <col min="14351" max="14361" width="0" style="4" hidden="1" customWidth="1"/>
    <col min="14362" max="14592" width="9.33203125" style="4"/>
    <col min="14593" max="14593" width="5" style="4" customWidth="1"/>
    <col min="14594" max="14594" width="16.83203125" style="4" customWidth="1"/>
    <col min="14595" max="14595" width="59.1640625" style="4" customWidth="1"/>
    <col min="14596" max="14596" width="5.33203125" style="4" customWidth="1"/>
    <col min="14597" max="14597" width="12.33203125" style="4" customWidth="1"/>
    <col min="14598" max="14598" width="11.5" style="4" customWidth="1"/>
    <col min="14599" max="14599" width="14.83203125" style="4" customWidth="1"/>
    <col min="14600" max="14600" width="10.6640625" style="4" customWidth="1"/>
    <col min="14601" max="14606" width="9.33203125" style="4"/>
    <col min="14607" max="14617" width="0" style="4" hidden="1" customWidth="1"/>
    <col min="14618" max="14848" width="9.33203125" style="4"/>
    <col min="14849" max="14849" width="5" style="4" customWidth="1"/>
    <col min="14850" max="14850" width="16.83203125" style="4" customWidth="1"/>
    <col min="14851" max="14851" width="59.1640625" style="4" customWidth="1"/>
    <col min="14852" max="14852" width="5.33203125" style="4" customWidth="1"/>
    <col min="14853" max="14853" width="12.33203125" style="4" customWidth="1"/>
    <col min="14854" max="14854" width="11.5" style="4" customWidth="1"/>
    <col min="14855" max="14855" width="14.83203125" style="4" customWidth="1"/>
    <col min="14856" max="14856" width="10.6640625" style="4" customWidth="1"/>
    <col min="14857" max="14862" width="9.33203125" style="4"/>
    <col min="14863" max="14873" width="0" style="4" hidden="1" customWidth="1"/>
    <col min="14874" max="15104" width="9.33203125" style="4"/>
    <col min="15105" max="15105" width="5" style="4" customWidth="1"/>
    <col min="15106" max="15106" width="16.83203125" style="4" customWidth="1"/>
    <col min="15107" max="15107" width="59.1640625" style="4" customWidth="1"/>
    <col min="15108" max="15108" width="5.33203125" style="4" customWidth="1"/>
    <col min="15109" max="15109" width="12.33203125" style="4" customWidth="1"/>
    <col min="15110" max="15110" width="11.5" style="4" customWidth="1"/>
    <col min="15111" max="15111" width="14.83203125" style="4" customWidth="1"/>
    <col min="15112" max="15112" width="10.6640625" style="4" customWidth="1"/>
    <col min="15113" max="15118" width="9.33203125" style="4"/>
    <col min="15119" max="15129" width="0" style="4" hidden="1" customWidth="1"/>
    <col min="15130" max="15360" width="9.33203125" style="4"/>
    <col min="15361" max="15361" width="5" style="4" customWidth="1"/>
    <col min="15362" max="15362" width="16.83203125" style="4" customWidth="1"/>
    <col min="15363" max="15363" width="59.1640625" style="4" customWidth="1"/>
    <col min="15364" max="15364" width="5.33203125" style="4" customWidth="1"/>
    <col min="15365" max="15365" width="12.33203125" style="4" customWidth="1"/>
    <col min="15366" max="15366" width="11.5" style="4" customWidth="1"/>
    <col min="15367" max="15367" width="14.83203125" style="4" customWidth="1"/>
    <col min="15368" max="15368" width="10.6640625" style="4" customWidth="1"/>
    <col min="15369" max="15374" width="9.33203125" style="4"/>
    <col min="15375" max="15385" width="0" style="4" hidden="1" customWidth="1"/>
    <col min="15386" max="15616" width="9.33203125" style="4"/>
    <col min="15617" max="15617" width="5" style="4" customWidth="1"/>
    <col min="15618" max="15618" width="16.83203125" style="4" customWidth="1"/>
    <col min="15619" max="15619" width="59.1640625" style="4" customWidth="1"/>
    <col min="15620" max="15620" width="5.33203125" style="4" customWidth="1"/>
    <col min="15621" max="15621" width="12.33203125" style="4" customWidth="1"/>
    <col min="15622" max="15622" width="11.5" style="4" customWidth="1"/>
    <col min="15623" max="15623" width="14.83203125" style="4" customWidth="1"/>
    <col min="15624" max="15624" width="10.6640625" style="4" customWidth="1"/>
    <col min="15625" max="15630" width="9.33203125" style="4"/>
    <col min="15631" max="15641" width="0" style="4" hidden="1" customWidth="1"/>
    <col min="15642" max="15872" width="9.33203125" style="4"/>
    <col min="15873" max="15873" width="5" style="4" customWidth="1"/>
    <col min="15874" max="15874" width="16.83203125" style="4" customWidth="1"/>
    <col min="15875" max="15875" width="59.1640625" style="4" customWidth="1"/>
    <col min="15876" max="15876" width="5.33203125" style="4" customWidth="1"/>
    <col min="15877" max="15877" width="12.33203125" style="4" customWidth="1"/>
    <col min="15878" max="15878" width="11.5" style="4" customWidth="1"/>
    <col min="15879" max="15879" width="14.83203125" style="4" customWidth="1"/>
    <col min="15880" max="15880" width="10.6640625" style="4" customWidth="1"/>
    <col min="15881" max="15886" width="9.33203125" style="4"/>
    <col min="15887" max="15897" width="0" style="4" hidden="1" customWidth="1"/>
    <col min="15898" max="16128" width="9.33203125" style="4"/>
    <col min="16129" max="16129" width="5" style="4" customWidth="1"/>
    <col min="16130" max="16130" width="16.83203125" style="4" customWidth="1"/>
    <col min="16131" max="16131" width="59.1640625" style="4" customWidth="1"/>
    <col min="16132" max="16132" width="5.33203125" style="4" customWidth="1"/>
    <col min="16133" max="16133" width="12.33203125" style="4" customWidth="1"/>
    <col min="16134" max="16134" width="11.5" style="4" customWidth="1"/>
    <col min="16135" max="16135" width="14.83203125" style="4" customWidth="1"/>
    <col min="16136" max="16136" width="10.6640625" style="4" customWidth="1"/>
    <col min="16137" max="16142" width="9.33203125" style="4"/>
    <col min="16143" max="16153" width="0" style="4" hidden="1" customWidth="1"/>
    <col min="16154" max="16384" width="9.33203125" style="4"/>
  </cols>
  <sheetData>
    <row r="1" spans="1:17" ht="15.75" customHeight="1">
      <c r="A1" s="251" t="s">
        <v>45</v>
      </c>
      <c r="B1" s="251"/>
      <c r="C1" s="251"/>
      <c r="D1" s="251"/>
      <c r="E1" s="251"/>
      <c r="F1" s="251"/>
      <c r="G1" s="251"/>
      <c r="Q1" s="4" t="s">
        <v>46</v>
      </c>
    </row>
    <row r="2" spans="1:17" ht="24.95" customHeight="1">
      <c r="A2" s="5" t="s">
        <v>47</v>
      </c>
      <c r="B2" s="6"/>
      <c r="C2" s="252" t="s">
        <v>72</v>
      </c>
      <c r="D2" s="253"/>
      <c r="E2" s="253"/>
      <c r="F2" s="253"/>
      <c r="G2" s="254"/>
      <c r="Q2" s="4" t="s">
        <v>48</v>
      </c>
    </row>
    <row r="3" spans="1:17" ht="24.95" customHeight="1">
      <c r="A3" s="5" t="s">
        <v>49</v>
      </c>
      <c r="B3" s="6"/>
      <c r="C3" s="252" t="s">
        <v>73</v>
      </c>
      <c r="D3" s="253"/>
      <c r="E3" s="253"/>
      <c r="F3" s="253"/>
      <c r="G3" s="254"/>
      <c r="Q3" s="4" t="s">
        <v>50</v>
      </c>
    </row>
    <row r="4" spans="1:17" ht="24.95" customHeight="1">
      <c r="A4" s="5"/>
      <c r="B4" s="6"/>
      <c r="C4" s="255" t="s">
        <v>86</v>
      </c>
      <c r="D4" s="256"/>
      <c r="E4" s="256"/>
      <c r="F4" s="256"/>
      <c r="G4" s="257"/>
      <c r="Q4" s="4" t="s">
        <v>51</v>
      </c>
    </row>
    <row r="5" spans="1:17">
      <c r="A5" s="7" t="s">
        <v>52</v>
      </c>
      <c r="B5" s="8"/>
      <c r="C5" s="8"/>
      <c r="D5" s="9"/>
      <c r="E5" s="10"/>
      <c r="F5" s="11"/>
      <c r="G5" s="12"/>
      <c r="Q5" s="4" t="s">
        <v>53</v>
      </c>
    </row>
    <row r="7" spans="1:17" ht="24">
      <c r="A7" s="7" t="s">
        <v>54</v>
      </c>
      <c r="B7" s="13" t="s">
        <v>55</v>
      </c>
      <c r="C7" s="13" t="s">
        <v>56</v>
      </c>
      <c r="D7" s="14" t="s">
        <v>57</v>
      </c>
      <c r="E7" s="15" t="s">
        <v>58</v>
      </c>
      <c r="F7" s="16" t="s">
        <v>59</v>
      </c>
      <c r="G7" s="7" t="s">
        <v>13</v>
      </c>
      <c r="H7" s="17" t="s">
        <v>60</v>
      </c>
      <c r="I7" s="178" t="s">
        <v>174</v>
      </c>
      <c r="J7" s="178" t="s">
        <v>175</v>
      </c>
    </row>
    <row r="8" spans="1:17" ht="15.75" customHeight="1">
      <c r="A8" s="18" t="s">
        <v>61</v>
      </c>
      <c r="B8" s="19"/>
      <c r="C8" s="20" t="s">
        <v>73</v>
      </c>
      <c r="D8" s="21"/>
      <c r="E8" s="22"/>
      <c r="F8" s="22"/>
      <c r="G8" s="22">
        <f>G9+G40</f>
        <v>0</v>
      </c>
      <c r="H8" s="23"/>
      <c r="I8" s="179"/>
      <c r="J8" s="179"/>
      <c r="Q8" s="4" t="s">
        <v>62</v>
      </c>
    </row>
    <row r="9" spans="1:17" outlineLevel="1">
      <c r="A9" s="24"/>
      <c r="B9" s="24"/>
      <c r="C9" s="25" t="s">
        <v>117</v>
      </c>
      <c r="D9" s="26"/>
      <c r="E9" s="27"/>
      <c r="F9" s="27"/>
      <c r="G9" s="27">
        <f>SUM(G10:G39)</f>
        <v>0</v>
      </c>
      <c r="H9" s="26"/>
      <c r="I9" s="180"/>
      <c r="J9" s="180"/>
      <c r="Q9" s="4" t="s">
        <v>63</v>
      </c>
    </row>
    <row r="10" spans="1:17" outlineLevel="1">
      <c r="A10" s="186">
        <v>1</v>
      </c>
      <c r="B10" s="29" t="s">
        <v>74</v>
      </c>
      <c r="C10" s="30" t="s">
        <v>75</v>
      </c>
      <c r="D10" s="31" t="s">
        <v>71</v>
      </c>
      <c r="E10" s="32">
        <v>1</v>
      </c>
      <c r="F10" s="191"/>
      <c r="G10" s="192">
        <f t="shared" ref="G10:G18" si="0">E10*F10</f>
        <v>0</v>
      </c>
      <c r="H10" s="33" t="s">
        <v>64</v>
      </c>
      <c r="I10" s="182"/>
      <c r="J10" s="190">
        <f>G10</f>
        <v>0</v>
      </c>
    </row>
    <row r="11" spans="1:17" outlineLevel="1">
      <c r="A11" s="187">
        <v>2</v>
      </c>
      <c r="B11" s="35" t="s">
        <v>76</v>
      </c>
      <c r="C11" s="36" t="s">
        <v>81</v>
      </c>
      <c r="D11" s="37" t="s">
        <v>71</v>
      </c>
      <c r="E11" s="38">
        <v>1</v>
      </c>
      <c r="F11" s="193"/>
      <c r="G11" s="194">
        <f t="shared" si="0"/>
        <v>0</v>
      </c>
      <c r="H11" s="39" t="s">
        <v>64</v>
      </c>
      <c r="I11" s="183"/>
      <c r="J11" s="200">
        <f t="shared" ref="J11:J39" si="1">G11</f>
        <v>0</v>
      </c>
    </row>
    <row r="12" spans="1:17" outlineLevel="1">
      <c r="A12" s="187">
        <v>3</v>
      </c>
      <c r="B12" s="35" t="s">
        <v>77</v>
      </c>
      <c r="C12" s="36" t="s">
        <v>82</v>
      </c>
      <c r="D12" s="37" t="s">
        <v>71</v>
      </c>
      <c r="E12" s="38">
        <v>2</v>
      </c>
      <c r="F12" s="193"/>
      <c r="G12" s="194">
        <f t="shared" si="0"/>
        <v>0</v>
      </c>
      <c r="H12" s="39" t="s">
        <v>64</v>
      </c>
      <c r="I12" s="183"/>
      <c r="J12" s="200">
        <f t="shared" si="1"/>
        <v>0</v>
      </c>
    </row>
    <row r="13" spans="1:17" outlineLevel="1">
      <c r="A13" s="187">
        <v>4</v>
      </c>
      <c r="B13" s="35" t="s">
        <v>78</v>
      </c>
      <c r="C13" s="36" t="s">
        <v>83</v>
      </c>
      <c r="D13" s="37" t="s">
        <v>71</v>
      </c>
      <c r="E13" s="38">
        <v>1</v>
      </c>
      <c r="F13" s="193"/>
      <c r="G13" s="194">
        <f t="shared" si="0"/>
        <v>0</v>
      </c>
      <c r="H13" s="39" t="s">
        <v>64</v>
      </c>
      <c r="I13" s="183"/>
      <c r="J13" s="200">
        <f t="shared" si="1"/>
        <v>0</v>
      </c>
    </row>
    <row r="14" spans="1:17" outlineLevel="1">
      <c r="A14" s="187">
        <v>5</v>
      </c>
      <c r="B14" s="35" t="s">
        <v>79</v>
      </c>
      <c r="C14" s="36" t="s">
        <v>80</v>
      </c>
      <c r="D14" s="37" t="s">
        <v>71</v>
      </c>
      <c r="E14" s="38">
        <v>1</v>
      </c>
      <c r="F14" s="193"/>
      <c r="G14" s="194">
        <f t="shared" si="0"/>
        <v>0</v>
      </c>
      <c r="H14" s="39" t="s">
        <v>64</v>
      </c>
      <c r="I14" s="183"/>
      <c r="J14" s="200">
        <f t="shared" si="1"/>
        <v>0</v>
      </c>
    </row>
    <row r="15" spans="1:17" outlineLevel="1">
      <c r="A15" s="187">
        <v>6</v>
      </c>
      <c r="B15" s="35" t="s">
        <v>84</v>
      </c>
      <c r="C15" s="36" t="s">
        <v>85</v>
      </c>
      <c r="D15" s="37" t="s">
        <v>71</v>
      </c>
      <c r="E15" s="38">
        <v>1</v>
      </c>
      <c r="F15" s="193"/>
      <c r="G15" s="194">
        <f t="shared" si="0"/>
        <v>0</v>
      </c>
      <c r="H15" s="39" t="s">
        <v>64</v>
      </c>
      <c r="I15" s="183"/>
      <c r="J15" s="200">
        <f t="shared" si="1"/>
        <v>0</v>
      </c>
    </row>
    <row r="16" spans="1:17" outlineLevel="1">
      <c r="A16" s="187">
        <v>7</v>
      </c>
      <c r="B16" s="35" t="s">
        <v>87</v>
      </c>
      <c r="C16" s="36" t="s">
        <v>88</v>
      </c>
      <c r="D16" s="37" t="s">
        <v>71</v>
      </c>
      <c r="E16" s="38">
        <v>1</v>
      </c>
      <c r="F16" s="193"/>
      <c r="G16" s="194">
        <f t="shared" si="0"/>
        <v>0</v>
      </c>
      <c r="H16" s="39" t="s">
        <v>64</v>
      </c>
      <c r="I16" s="183"/>
      <c r="J16" s="200">
        <f t="shared" si="1"/>
        <v>0</v>
      </c>
    </row>
    <row r="17" spans="1:18" outlineLevel="1">
      <c r="A17" s="187">
        <v>8</v>
      </c>
      <c r="B17" s="35" t="s">
        <v>89</v>
      </c>
      <c r="C17" s="36" t="s">
        <v>90</v>
      </c>
      <c r="D17" s="37" t="s">
        <v>71</v>
      </c>
      <c r="E17" s="38">
        <v>1</v>
      </c>
      <c r="F17" s="193"/>
      <c r="G17" s="194">
        <f t="shared" si="0"/>
        <v>0</v>
      </c>
      <c r="H17" s="39" t="s">
        <v>64</v>
      </c>
      <c r="I17" s="183"/>
      <c r="J17" s="200">
        <f t="shared" si="1"/>
        <v>0</v>
      </c>
    </row>
    <row r="18" spans="1:18" outlineLevel="1">
      <c r="A18" s="187">
        <v>9</v>
      </c>
      <c r="B18" s="35" t="s">
        <v>91</v>
      </c>
      <c r="C18" s="36" t="s">
        <v>92</v>
      </c>
      <c r="D18" s="37" t="s">
        <v>71</v>
      </c>
      <c r="E18" s="38">
        <v>1</v>
      </c>
      <c r="F18" s="193"/>
      <c r="G18" s="194">
        <f t="shared" si="0"/>
        <v>0</v>
      </c>
      <c r="H18" s="39" t="s">
        <v>64</v>
      </c>
      <c r="I18" s="183"/>
      <c r="J18" s="200">
        <f t="shared" si="1"/>
        <v>0</v>
      </c>
    </row>
    <row r="19" spans="1:18" outlineLevel="1">
      <c r="A19" s="187">
        <v>10</v>
      </c>
      <c r="B19" s="35" t="s">
        <v>93</v>
      </c>
      <c r="C19" s="36" t="s">
        <v>94</v>
      </c>
      <c r="D19" s="37" t="s">
        <v>71</v>
      </c>
      <c r="E19" s="38">
        <v>1</v>
      </c>
      <c r="F19" s="193"/>
      <c r="G19" s="194">
        <f t="shared" ref="G19:G72" si="2">E19*F19</f>
        <v>0</v>
      </c>
      <c r="H19" s="39" t="s">
        <v>64</v>
      </c>
      <c r="I19" s="183"/>
      <c r="J19" s="200">
        <f t="shared" si="1"/>
        <v>0</v>
      </c>
    </row>
    <row r="20" spans="1:18" outlineLevel="1">
      <c r="A20" s="187">
        <v>11</v>
      </c>
      <c r="B20" s="35" t="s">
        <v>95</v>
      </c>
      <c r="C20" s="40" t="s">
        <v>96</v>
      </c>
      <c r="D20" s="37" t="s">
        <v>71</v>
      </c>
      <c r="E20" s="38">
        <v>1</v>
      </c>
      <c r="F20" s="193"/>
      <c r="G20" s="194">
        <f t="shared" si="2"/>
        <v>0</v>
      </c>
      <c r="H20" s="39" t="s">
        <v>64</v>
      </c>
      <c r="I20" s="183"/>
      <c r="J20" s="200">
        <f t="shared" si="1"/>
        <v>0</v>
      </c>
      <c r="Q20" s="4" t="s">
        <v>65</v>
      </c>
      <c r="R20" s="4">
        <v>0</v>
      </c>
    </row>
    <row r="21" spans="1:18" outlineLevel="1">
      <c r="A21" s="187">
        <v>12</v>
      </c>
      <c r="B21" s="35" t="s">
        <v>97</v>
      </c>
      <c r="C21" s="36" t="s">
        <v>98</v>
      </c>
      <c r="D21" s="37" t="s">
        <v>71</v>
      </c>
      <c r="E21" s="38">
        <v>1</v>
      </c>
      <c r="F21" s="193"/>
      <c r="G21" s="194">
        <f t="shared" si="2"/>
        <v>0</v>
      </c>
      <c r="H21" s="39" t="s">
        <v>64</v>
      </c>
      <c r="I21" s="183"/>
      <c r="J21" s="200">
        <f t="shared" si="1"/>
        <v>0</v>
      </c>
      <c r="Q21" s="4" t="s">
        <v>65</v>
      </c>
      <c r="R21" s="4">
        <v>0</v>
      </c>
    </row>
    <row r="22" spans="1:18" s="43" customFormat="1" ht="24" customHeight="1" outlineLevel="1">
      <c r="A22" s="188">
        <v>13</v>
      </c>
      <c r="B22" s="36" t="s">
        <v>99</v>
      </c>
      <c r="C22" s="36" t="s">
        <v>169</v>
      </c>
      <c r="D22" s="41" t="s">
        <v>71</v>
      </c>
      <c r="E22" s="42">
        <v>1</v>
      </c>
      <c r="F22" s="193"/>
      <c r="G22" s="195">
        <f t="shared" si="2"/>
        <v>0</v>
      </c>
      <c r="H22" s="39" t="s">
        <v>64</v>
      </c>
      <c r="I22" s="184"/>
      <c r="J22" s="200">
        <f t="shared" si="1"/>
        <v>0</v>
      </c>
      <c r="Q22" s="43" t="s">
        <v>65</v>
      </c>
      <c r="R22" s="43">
        <v>0</v>
      </c>
    </row>
    <row r="23" spans="1:18" outlineLevel="1">
      <c r="A23" s="187">
        <v>14</v>
      </c>
      <c r="B23" s="35" t="s">
        <v>100</v>
      </c>
      <c r="C23" s="36" t="s">
        <v>101</v>
      </c>
      <c r="D23" s="37" t="s">
        <v>71</v>
      </c>
      <c r="E23" s="38">
        <v>1</v>
      </c>
      <c r="F23" s="193"/>
      <c r="G23" s="194">
        <f t="shared" si="2"/>
        <v>0</v>
      </c>
      <c r="H23" s="39" t="s">
        <v>64</v>
      </c>
      <c r="I23" s="183"/>
      <c r="J23" s="200">
        <f t="shared" si="1"/>
        <v>0</v>
      </c>
      <c r="Q23" s="4" t="s">
        <v>63</v>
      </c>
    </row>
    <row r="24" spans="1:18" ht="24" outlineLevel="1">
      <c r="A24" s="187">
        <v>15</v>
      </c>
      <c r="B24" s="35" t="s">
        <v>102</v>
      </c>
      <c r="C24" s="36" t="s">
        <v>103</v>
      </c>
      <c r="D24" s="37" t="s">
        <v>71</v>
      </c>
      <c r="E24" s="38">
        <v>1</v>
      </c>
      <c r="F24" s="193"/>
      <c r="G24" s="194">
        <f t="shared" si="2"/>
        <v>0</v>
      </c>
      <c r="H24" s="39" t="s">
        <v>64</v>
      </c>
      <c r="I24" s="183"/>
      <c r="J24" s="200">
        <f t="shared" si="1"/>
        <v>0</v>
      </c>
    </row>
    <row r="25" spans="1:18" outlineLevel="1">
      <c r="A25" s="187">
        <v>16</v>
      </c>
      <c r="B25" s="35" t="s">
        <v>104</v>
      </c>
      <c r="C25" s="36" t="s">
        <v>105</v>
      </c>
      <c r="D25" s="37" t="s">
        <v>71</v>
      </c>
      <c r="E25" s="38">
        <v>1</v>
      </c>
      <c r="F25" s="193"/>
      <c r="G25" s="194">
        <f t="shared" si="2"/>
        <v>0</v>
      </c>
      <c r="H25" s="39" t="s">
        <v>64</v>
      </c>
      <c r="I25" s="183"/>
      <c r="J25" s="200">
        <f t="shared" si="1"/>
        <v>0</v>
      </c>
    </row>
    <row r="26" spans="1:18" outlineLevel="1">
      <c r="A26" s="187">
        <v>17</v>
      </c>
      <c r="B26" s="35" t="s">
        <v>106</v>
      </c>
      <c r="C26" s="36" t="s">
        <v>107</v>
      </c>
      <c r="D26" s="37" t="s">
        <v>71</v>
      </c>
      <c r="E26" s="38">
        <v>1</v>
      </c>
      <c r="F26" s="193"/>
      <c r="G26" s="194">
        <f t="shared" si="2"/>
        <v>0</v>
      </c>
      <c r="H26" s="39" t="s">
        <v>64</v>
      </c>
      <c r="I26" s="183"/>
      <c r="J26" s="200">
        <f t="shared" si="1"/>
        <v>0</v>
      </c>
    </row>
    <row r="27" spans="1:18" outlineLevel="1">
      <c r="A27" s="187">
        <v>18</v>
      </c>
      <c r="B27" s="35" t="s">
        <v>108</v>
      </c>
      <c r="C27" s="36" t="s">
        <v>109</v>
      </c>
      <c r="D27" s="37" t="s">
        <v>71</v>
      </c>
      <c r="E27" s="38">
        <v>1</v>
      </c>
      <c r="F27" s="193"/>
      <c r="G27" s="194">
        <f t="shared" si="2"/>
        <v>0</v>
      </c>
      <c r="H27" s="39" t="s">
        <v>64</v>
      </c>
      <c r="I27" s="183"/>
      <c r="J27" s="200">
        <f t="shared" si="1"/>
        <v>0</v>
      </c>
    </row>
    <row r="28" spans="1:18" ht="36" outlineLevel="1">
      <c r="A28" s="187">
        <v>19</v>
      </c>
      <c r="B28" s="35" t="s">
        <v>110</v>
      </c>
      <c r="C28" s="36" t="s">
        <v>111</v>
      </c>
      <c r="D28" s="37" t="s">
        <v>71</v>
      </c>
      <c r="E28" s="38">
        <v>1</v>
      </c>
      <c r="F28" s="193"/>
      <c r="G28" s="194">
        <f t="shared" si="2"/>
        <v>0</v>
      </c>
      <c r="H28" s="39" t="s">
        <v>64</v>
      </c>
      <c r="I28" s="183"/>
      <c r="J28" s="200">
        <f t="shared" si="1"/>
        <v>0</v>
      </c>
    </row>
    <row r="29" spans="1:18" outlineLevel="1">
      <c r="A29" s="187">
        <v>20</v>
      </c>
      <c r="B29" s="35" t="s">
        <v>112</v>
      </c>
      <c r="C29" s="36" t="s">
        <v>105</v>
      </c>
      <c r="D29" s="37" t="s">
        <v>71</v>
      </c>
      <c r="E29" s="38">
        <v>1</v>
      </c>
      <c r="F29" s="193"/>
      <c r="G29" s="194">
        <f t="shared" si="2"/>
        <v>0</v>
      </c>
      <c r="H29" s="39" t="s">
        <v>64</v>
      </c>
      <c r="I29" s="183"/>
      <c r="J29" s="200">
        <f t="shared" si="1"/>
        <v>0</v>
      </c>
    </row>
    <row r="30" spans="1:18" ht="60" outlineLevel="1">
      <c r="A30" s="187">
        <v>21</v>
      </c>
      <c r="B30" s="35" t="s">
        <v>113</v>
      </c>
      <c r="C30" s="36" t="s">
        <v>115</v>
      </c>
      <c r="D30" s="37" t="s">
        <v>71</v>
      </c>
      <c r="E30" s="38">
        <v>2</v>
      </c>
      <c r="F30" s="193"/>
      <c r="G30" s="194">
        <f t="shared" si="2"/>
        <v>0</v>
      </c>
      <c r="H30" s="39" t="s">
        <v>64</v>
      </c>
      <c r="I30" s="183"/>
      <c r="J30" s="200">
        <f t="shared" si="1"/>
        <v>0</v>
      </c>
    </row>
    <row r="31" spans="1:18" ht="63" customHeight="1" outlineLevel="1">
      <c r="A31" s="187">
        <v>22</v>
      </c>
      <c r="B31" s="35" t="s">
        <v>114</v>
      </c>
      <c r="C31" s="36" t="s">
        <v>116</v>
      </c>
      <c r="D31" s="37" t="s">
        <v>71</v>
      </c>
      <c r="E31" s="38">
        <v>1</v>
      </c>
      <c r="F31" s="193"/>
      <c r="G31" s="194">
        <f t="shared" si="2"/>
        <v>0</v>
      </c>
      <c r="H31" s="39" t="s">
        <v>64</v>
      </c>
      <c r="I31" s="183"/>
      <c r="J31" s="200">
        <f t="shared" si="1"/>
        <v>0</v>
      </c>
    </row>
    <row r="32" spans="1:18" outlineLevel="1">
      <c r="A32" s="187">
        <v>23</v>
      </c>
      <c r="B32" s="35" t="s">
        <v>118</v>
      </c>
      <c r="C32" s="36" t="s">
        <v>126</v>
      </c>
      <c r="D32" s="37" t="s">
        <v>71</v>
      </c>
      <c r="E32" s="38">
        <v>1</v>
      </c>
      <c r="F32" s="193"/>
      <c r="G32" s="194">
        <f t="shared" si="2"/>
        <v>0</v>
      </c>
      <c r="H32" s="39" t="s">
        <v>64</v>
      </c>
      <c r="I32" s="183"/>
      <c r="J32" s="200">
        <f t="shared" si="1"/>
        <v>0</v>
      </c>
    </row>
    <row r="33" spans="1:18" outlineLevel="1">
      <c r="A33" s="187">
        <v>24</v>
      </c>
      <c r="B33" s="35" t="s">
        <v>119</v>
      </c>
      <c r="C33" s="36" t="s">
        <v>127</v>
      </c>
      <c r="D33" s="37" t="s">
        <v>71</v>
      </c>
      <c r="E33" s="38">
        <v>1</v>
      </c>
      <c r="F33" s="193"/>
      <c r="G33" s="194">
        <f t="shared" si="2"/>
        <v>0</v>
      </c>
      <c r="H33" s="39" t="s">
        <v>64</v>
      </c>
      <c r="I33" s="183"/>
      <c r="J33" s="200">
        <f t="shared" si="1"/>
        <v>0</v>
      </c>
    </row>
    <row r="34" spans="1:18" outlineLevel="1">
      <c r="A34" s="187">
        <v>25</v>
      </c>
      <c r="B34" s="35" t="s">
        <v>120</v>
      </c>
      <c r="C34" s="36" t="s">
        <v>128</v>
      </c>
      <c r="D34" s="37" t="s">
        <v>71</v>
      </c>
      <c r="E34" s="38">
        <v>1</v>
      </c>
      <c r="F34" s="193"/>
      <c r="G34" s="194">
        <f t="shared" si="2"/>
        <v>0</v>
      </c>
      <c r="H34" s="39" t="s">
        <v>64</v>
      </c>
      <c r="I34" s="183"/>
      <c r="J34" s="200">
        <f t="shared" si="1"/>
        <v>0</v>
      </c>
    </row>
    <row r="35" spans="1:18" outlineLevel="1">
      <c r="A35" s="187">
        <v>26</v>
      </c>
      <c r="B35" s="35" t="s">
        <v>121</v>
      </c>
      <c r="C35" s="36" t="s">
        <v>129</v>
      </c>
      <c r="D35" s="37" t="s">
        <v>71</v>
      </c>
      <c r="E35" s="38">
        <v>1</v>
      </c>
      <c r="F35" s="193"/>
      <c r="G35" s="194">
        <f t="shared" si="2"/>
        <v>0</v>
      </c>
      <c r="H35" s="39" t="s">
        <v>64</v>
      </c>
      <c r="I35" s="183"/>
      <c r="J35" s="200">
        <f t="shared" si="1"/>
        <v>0</v>
      </c>
    </row>
    <row r="36" spans="1:18" ht="12" customHeight="1" outlineLevel="1">
      <c r="A36" s="187">
        <v>27</v>
      </c>
      <c r="B36" s="35" t="s">
        <v>122</v>
      </c>
      <c r="C36" s="36" t="s">
        <v>130</v>
      </c>
      <c r="D36" s="37" t="s">
        <v>71</v>
      </c>
      <c r="E36" s="38">
        <v>1</v>
      </c>
      <c r="F36" s="193"/>
      <c r="G36" s="194">
        <f t="shared" si="2"/>
        <v>0</v>
      </c>
      <c r="H36" s="39" t="s">
        <v>64</v>
      </c>
      <c r="I36" s="183"/>
      <c r="J36" s="200">
        <f t="shared" si="1"/>
        <v>0</v>
      </c>
      <c r="Q36" s="4" t="s">
        <v>65</v>
      </c>
      <c r="R36" s="4">
        <v>0</v>
      </c>
    </row>
    <row r="37" spans="1:18" ht="12" customHeight="1" outlineLevel="1">
      <c r="A37" s="187">
        <v>28</v>
      </c>
      <c r="B37" s="35" t="s">
        <v>123</v>
      </c>
      <c r="C37" s="36" t="s">
        <v>131</v>
      </c>
      <c r="D37" s="37" t="s">
        <v>71</v>
      </c>
      <c r="E37" s="38">
        <v>1</v>
      </c>
      <c r="F37" s="193"/>
      <c r="G37" s="194">
        <f t="shared" si="2"/>
        <v>0</v>
      </c>
      <c r="H37" s="39" t="s">
        <v>64</v>
      </c>
      <c r="I37" s="183"/>
      <c r="J37" s="200">
        <f t="shared" si="1"/>
        <v>0</v>
      </c>
    </row>
    <row r="38" spans="1:18" outlineLevel="1">
      <c r="A38" s="187">
        <v>29</v>
      </c>
      <c r="B38" s="35" t="s">
        <v>124</v>
      </c>
      <c r="C38" s="36" t="s">
        <v>132</v>
      </c>
      <c r="D38" s="37" t="s">
        <v>71</v>
      </c>
      <c r="E38" s="38">
        <v>1</v>
      </c>
      <c r="F38" s="193"/>
      <c r="G38" s="194">
        <f t="shared" si="2"/>
        <v>0</v>
      </c>
      <c r="H38" s="39" t="s">
        <v>64</v>
      </c>
      <c r="I38" s="183"/>
      <c r="J38" s="200">
        <f t="shared" si="1"/>
        <v>0</v>
      </c>
      <c r="Q38" s="4" t="s">
        <v>63</v>
      </c>
    </row>
    <row r="39" spans="1:18" outlineLevel="1">
      <c r="A39" s="189">
        <v>30</v>
      </c>
      <c r="B39" s="45" t="s">
        <v>125</v>
      </c>
      <c r="C39" s="46" t="s">
        <v>130</v>
      </c>
      <c r="D39" s="47" t="s">
        <v>71</v>
      </c>
      <c r="E39" s="48">
        <v>1</v>
      </c>
      <c r="F39" s="196"/>
      <c r="G39" s="197">
        <f t="shared" si="2"/>
        <v>0</v>
      </c>
      <c r="H39" s="49" t="s">
        <v>64</v>
      </c>
      <c r="I39" s="185"/>
      <c r="J39" s="201">
        <f t="shared" si="1"/>
        <v>0</v>
      </c>
    </row>
    <row r="40" spans="1:18" outlineLevel="1">
      <c r="A40" s="24"/>
      <c r="B40" s="50"/>
      <c r="C40" s="51" t="s">
        <v>133</v>
      </c>
      <c r="D40" s="52"/>
      <c r="E40" s="53"/>
      <c r="F40" s="198"/>
      <c r="G40" s="198">
        <f>SUM(G41:G72)</f>
        <v>0</v>
      </c>
      <c r="H40" s="26"/>
      <c r="I40" s="180"/>
      <c r="J40" s="180"/>
      <c r="Q40" s="4" t="s">
        <v>65</v>
      </c>
      <c r="R40" s="4">
        <v>0</v>
      </c>
    </row>
    <row r="41" spans="1:18" outlineLevel="1">
      <c r="A41" s="28">
        <v>31</v>
      </c>
      <c r="B41" s="29" t="s">
        <v>134</v>
      </c>
      <c r="C41" s="30" t="s">
        <v>75</v>
      </c>
      <c r="D41" s="31" t="s">
        <v>71</v>
      </c>
      <c r="E41" s="32">
        <v>1</v>
      </c>
      <c r="F41" s="191"/>
      <c r="G41" s="192">
        <f t="shared" si="2"/>
        <v>0</v>
      </c>
      <c r="H41" s="33" t="s">
        <v>64</v>
      </c>
      <c r="I41" s="199">
        <f>G41</f>
        <v>0</v>
      </c>
      <c r="J41" s="182"/>
    </row>
    <row r="42" spans="1:18" outlineLevel="1">
      <c r="A42" s="34">
        <v>32</v>
      </c>
      <c r="B42" s="35" t="s">
        <v>135</v>
      </c>
      <c r="C42" s="36" t="s">
        <v>81</v>
      </c>
      <c r="D42" s="37" t="s">
        <v>71</v>
      </c>
      <c r="E42" s="38">
        <v>1</v>
      </c>
      <c r="F42" s="193"/>
      <c r="G42" s="194">
        <f t="shared" si="2"/>
        <v>0</v>
      </c>
      <c r="H42" s="39" t="s">
        <v>64</v>
      </c>
      <c r="I42" s="199">
        <f t="shared" ref="I42:I72" si="3">G42</f>
        <v>0</v>
      </c>
      <c r="J42" s="183"/>
    </row>
    <row r="43" spans="1:18" outlineLevel="1">
      <c r="A43" s="34">
        <v>33</v>
      </c>
      <c r="B43" s="35" t="s">
        <v>136</v>
      </c>
      <c r="C43" s="36" t="s">
        <v>82</v>
      </c>
      <c r="D43" s="37" t="s">
        <v>71</v>
      </c>
      <c r="E43" s="38">
        <v>2</v>
      </c>
      <c r="F43" s="193"/>
      <c r="G43" s="194">
        <f t="shared" si="2"/>
        <v>0</v>
      </c>
      <c r="H43" s="39" t="s">
        <v>64</v>
      </c>
      <c r="I43" s="199">
        <f t="shared" si="3"/>
        <v>0</v>
      </c>
      <c r="J43" s="183"/>
    </row>
    <row r="44" spans="1:18" outlineLevel="1">
      <c r="A44" s="34">
        <v>34</v>
      </c>
      <c r="B44" s="35" t="s">
        <v>137</v>
      </c>
      <c r="C44" s="36" t="s">
        <v>83</v>
      </c>
      <c r="D44" s="37" t="s">
        <v>71</v>
      </c>
      <c r="E44" s="38">
        <v>1</v>
      </c>
      <c r="F44" s="193"/>
      <c r="G44" s="194">
        <f t="shared" si="2"/>
        <v>0</v>
      </c>
      <c r="H44" s="39" t="s">
        <v>64</v>
      </c>
      <c r="I44" s="199">
        <f t="shared" si="3"/>
        <v>0</v>
      </c>
      <c r="J44" s="183"/>
    </row>
    <row r="45" spans="1:18" outlineLevel="1">
      <c r="A45" s="34">
        <v>35</v>
      </c>
      <c r="B45" s="35" t="s">
        <v>138</v>
      </c>
      <c r="C45" s="36" t="s">
        <v>80</v>
      </c>
      <c r="D45" s="37" t="s">
        <v>71</v>
      </c>
      <c r="E45" s="38">
        <v>1</v>
      </c>
      <c r="F45" s="193"/>
      <c r="G45" s="194">
        <f t="shared" si="2"/>
        <v>0</v>
      </c>
      <c r="H45" s="39" t="s">
        <v>64</v>
      </c>
      <c r="I45" s="199">
        <f t="shared" si="3"/>
        <v>0</v>
      </c>
      <c r="J45" s="183"/>
    </row>
    <row r="46" spans="1:18" outlineLevel="1">
      <c r="A46" s="34">
        <v>36</v>
      </c>
      <c r="B46" s="35" t="s">
        <v>139</v>
      </c>
      <c r="C46" s="36" t="s">
        <v>85</v>
      </c>
      <c r="D46" s="37" t="s">
        <v>71</v>
      </c>
      <c r="E46" s="38">
        <v>1</v>
      </c>
      <c r="F46" s="193"/>
      <c r="G46" s="194">
        <f t="shared" si="2"/>
        <v>0</v>
      </c>
      <c r="H46" s="39" t="s">
        <v>64</v>
      </c>
      <c r="I46" s="199">
        <f t="shared" si="3"/>
        <v>0</v>
      </c>
      <c r="J46" s="183"/>
    </row>
    <row r="47" spans="1:18" outlineLevel="1">
      <c r="A47" s="34">
        <v>37</v>
      </c>
      <c r="B47" s="35" t="s">
        <v>140</v>
      </c>
      <c r="C47" s="36" t="s">
        <v>88</v>
      </c>
      <c r="D47" s="37" t="s">
        <v>71</v>
      </c>
      <c r="E47" s="38">
        <v>1</v>
      </c>
      <c r="F47" s="193"/>
      <c r="G47" s="194">
        <f t="shared" si="2"/>
        <v>0</v>
      </c>
      <c r="H47" s="39" t="s">
        <v>64</v>
      </c>
      <c r="I47" s="199">
        <f t="shared" si="3"/>
        <v>0</v>
      </c>
      <c r="J47" s="183"/>
    </row>
    <row r="48" spans="1:18" outlineLevel="1">
      <c r="A48" s="34">
        <v>38</v>
      </c>
      <c r="B48" s="35" t="s">
        <v>141</v>
      </c>
      <c r="C48" s="36" t="s">
        <v>90</v>
      </c>
      <c r="D48" s="37" t="s">
        <v>71</v>
      </c>
      <c r="E48" s="38">
        <v>1</v>
      </c>
      <c r="F48" s="193"/>
      <c r="G48" s="194">
        <f t="shared" si="2"/>
        <v>0</v>
      </c>
      <c r="H48" s="39" t="s">
        <v>64</v>
      </c>
      <c r="I48" s="199">
        <f t="shared" si="3"/>
        <v>0</v>
      </c>
      <c r="J48" s="183"/>
    </row>
    <row r="49" spans="1:10" outlineLevel="1">
      <c r="A49" s="34">
        <v>39</v>
      </c>
      <c r="B49" s="35" t="s">
        <v>142</v>
      </c>
      <c r="C49" s="36" t="s">
        <v>92</v>
      </c>
      <c r="D49" s="37" t="s">
        <v>71</v>
      </c>
      <c r="E49" s="38">
        <v>1</v>
      </c>
      <c r="F49" s="193"/>
      <c r="G49" s="194">
        <f t="shared" si="2"/>
        <v>0</v>
      </c>
      <c r="H49" s="39" t="s">
        <v>64</v>
      </c>
      <c r="I49" s="199">
        <f t="shared" si="3"/>
        <v>0</v>
      </c>
      <c r="J49" s="183"/>
    </row>
    <row r="50" spans="1:10" outlineLevel="1">
      <c r="A50" s="34">
        <v>40</v>
      </c>
      <c r="B50" s="54" t="s">
        <v>143</v>
      </c>
      <c r="C50" s="36" t="s">
        <v>94</v>
      </c>
      <c r="D50" s="37" t="s">
        <v>71</v>
      </c>
      <c r="E50" s="38">
        <v>1</v>
      </c>
      <c r="F50" s="193"/>
      <c r="G50" s="194">
        <f t="shared" si="2"/>
        <v>0</v>
      </c>
      <c r="H50" s="39" t="s">
        <v>64</v>
      </c>
      <c r="I50" s="199">
        <f t="shared" si="3"/>
        <v>0</v>
      </c>
      <c r="J50" s="183"/>
    </row>
    <row r="51" spans="1:10" outlineLevel="1">
      <c r="A51" s="34">
        <v>41</v>
      </c>
      <c r="B51" s="35" t="s">
        <v>144</v>
      </c>
      <c r="C51" s="36" t="s">
        <v>96</v>
      </c>
      <c r="D51" s="37" t="s">
        <v>71</v>
      </c>
      <c r="E51" s="38">
        <v>1</v>
      </c>
      <c r="F51" s="193"/>
      <c r="G51" s="194">
        <f t="shared" si="2"/>
        <v>0</v>
      </c>
      <c r="H51" s="39" t="s">
        <v>64</v>
      </c>
      <c r="I51" s="199">
        <f t="shared" si="3"/>
        <v>0</v>
      </c>
      <c r="J51" s="183"/>
    </row>
    <row r="52" spans="1:10" outlineLevel="1">
      <c r="A52" s="34">
        <v>42</v>
      </c>
      <c r="B52" s="35" t="s">
        <v>145</v>
      </c>
      <c r="C52" s="36" t="s">
        <v>98</v>
      </c>
      <c r="D52" s="37" t="s">
        <v>71</v>
      </c>
      <c r="E52" s="38">
        <v>1</v>
      </c>
      <c r="F52" s="193"/>
      <c r="G52" s="194">
        <f t="shared" si="2"/>
        <v>0</v>
      </c>
      <c r="H52" s="39" t="s">
        <v>64</v>
      </c>
      <c r="I52" s="199">
        <f t="shared" si="3"/>
        <v>0</v>
      </c>
      <c r="J52" s="183"/>
    </row>
    <row r="53" spans="1:10" ht="24" outlineLevel="1">
      <c r="A53" s="34">
        <v>43</v>
      </c>
      <c r="B53" s="35" t="s">
        <v>146</v>
      </c>
      <c r="C53" s="36" t="s">
        <v>169</v>
      </c>
      <c r="D53" s="37" t="s">
        <v>71</v>
      </c>
      <c r="E53" s="38">
        <v>1</v>
      </c>
      <c r="F53" s="193"/>
      <c r="G53" s="194">
        <f t="shared" si="2"/>
        <v>0</v>
      </c>
      <c r="H53" s="39" t="s">
        <v>64</v>
      </c>
      <c r="I53" s="199">
        <f t="shared" si="3"/>
        <v>0</v>
      </c>
      <c r="J53" s="183"/>
    </row>
    <row r="54" spans="1:10" outlineLevel="1">
      <c r="A54" s="34">
        <v>44</v>
      </c>
      <c r="B54" s="35" t="s">
        <v>147</v>
      </c>
      <c r="C54" s="36" t="s">
        <v>101</v>
      </c>
      <c r="D54" s="37" t="s">
        <v>71</v>
      </c>
      <c r="E54" s="38">
        <v>1</v>
      </c>
      <c r="F54" s="193"/>
      <c r="G54" s="194">
        <f t="shared" si="2"/>
        <v>0</v>
      </c>
      <c r="H54" s="39" t="s">
        <v>64</v>
      </c>
      <c r="I54" s="199">
        <f t="shared" si="3"/>
        <v>0</v>
      </c>
      <c r="J54" s="183"/>
    </row>
    <row r="55" spans="1:10" ht="24" outlineLevel="1">
      <c r="A55" s="34">
        <v>45</v>
      </c>
      <c r="B55" s="35" t="s">
        <v>148</v>
      </c>
      <c r="C55" s="36" t="s">
        <v>103</v>
      </c>
      <c r="D55" s="37" t="s">
        <v>71</v>
      </c>
      <c r="E55" s="38">
        <v>1</v>
      </c>
      <c r="F55" s="193"/>
      <c r="G55" s="194">
        <f t="shared" si="2"/>
        <v>0</v>
      </c>
      <c r="H55" s="39" t="s">
        <v>64</v>
      </c>
      <c r="I55" s="199">
        <f t="shared" si="3"/>
        <v>0</v>
      </c>
      <c r="J55" s="183"/>
    </row>
    <row r="56" spans="1:10" outlineLevel="1">
      <c r="A56" s="34">
        <v>46</v>
      </c>
      <c r="B56" s="35" t="s">
        <v>149</v>
      </c>
      <c r="C56" s="36" t="s">
        <v>105</v>
      </c>
      <c r="D56" s="37" t="s">
        <v>71</v>
      </c>
      <c r="E56" s="38">
        <v>1</v>
      </c>
      <c r="F56" s="193"/>
      <c r="G56" s="194">
        <f t="shared" si="2"/>
        <v>0</v>
      </c>
      <c r="H56" s="39" t="s">
        <v>64</v>
      </c>
      <c r="I56" s="199">
        <f t="shared" si="3"/>
        <v>0</v>
      </c>
      <c r="J56" s="183"/>
    </row>
    <row r="57" spans="1:10" outlineLevel="1">
      <c r="A57" s="34">
        <v>47</v>
      </c>
      <c r="B57" s="35" t="s">
        <v>150</v>
      </c>
      <c r="C57" s="36" t="s">
        <v>107</v>
      </c>
      <c r="D57" s="37" t="s">
        <v>71</v>
      </c>
      <c r="E57" s="38">
        <v>1</v>
      </c>
      <c r="F57" s="193"/>
      <c r="G57" s="194">
        <f t="shared" si="2"/>
        <v>0</v>
      </c>
      <c r="H57" s="39" t="s">
        <v>64</v>
      </c>
      <c r="I57" s="199">
        <f t="shared" si="3"/>
        <v>0</v>
      </c>
      <c r="J57" s="183"/>
    </row>
    <row r="58" spans="1:10" outlineLevel="1">
      <c r="A58" s="34">
        <v>48</v>
      </c>
      <c r="B58" s="35" t="s">
        <v>151</v>
      </c>
      <c r="C58" s="36" t="s">
        <v>109</v>
      </c>
      <c r="D58" s="37" t="s">
        <v>71</v>
      </c>
      <c r="E58" s="38">
        <v>1</v>
      </c>
      <c r="F58" s="193"/>
      <c r="G58" s="194">
        <f t="shared" si="2"/>
        <v>0</v>
      </c>
      <c r="H58" s="39" t="s">
        <v>64</v>
      </c>
      <c r="I58" s="199">
        <f t="shared" si="3"/>
        <v>0</v>
      </c>
      <c r="J58" s="183"/>
    </row>
    <row r="59" spans="1:10" ht="36" outlineLevel="1">
      <c r="A59" s="34">
        <v>49</v>
      </c>
      <c r="B59" s="35" t="s">
        <v>152</v>
      </c>
      <c r="C59" s="36" t="s">
        <v>111</v>
      </c>
      <c r="D59" s="37" t="s">
        <v>71</v>
      </c>
      <c r="E59" s="38">
        <v>1</v>
      </c>
      <c r="F59" s="193"/>
      <c r="G59" s="194">
        <f t="shared" si="2"/>
        <v>0</v>
      </c>
      <c r="H59" s="39" t="s">
        <v>64</v>
      </c>
      <c r="I59" s="199">
        <f t="shared" si="3"/>
        <v>0</v>
      </c>
      <c r="J59" s="183"/>
    </row>
    <row r="60" spans="1:10" outlineLevel="1">
      <c r="A60" s="34">
        <v>50</v>
      </c>
      <c r="B60" s="35" t="s">
        <v>153</v>
      </c>
      <c r="C60" s="36" t="s">
        <v>105</v>
      </c>
      <c r="D60" s="37" t="s">
        <v>71</v>
      </c>
      <c r="E60" s="38">
        <v>1</v>
      </c>
      <c r="F60" s="193"/>
      <c r="G60" s="194">
        <f t="shared" si="2"/>
        <v>0</v>
      </c>
      <c r="H60" s="39" t="s">
        <v>64</v>
      </c>
      <c r="I60" s="199">
        <f t="shared" si="3"/>
        <v>0</v>
      </c>
      <c r="J60" s="183"/>
    </row>
    <row r="61" spans="1:10" ht="60" outlineLevel="1">
      <c r="A61" s="34">
        <v>51</v>
      </c>
      <c r="B61" s="35" t="s">
        <v>154</v>
      </c>
      <c r="C61" s="36" t="s">
        <v>115</v>
      </c>
      <c r="D61" s="37" t="s">
        <v>71</v>
      </c>
      <c r="E61" s="38">
        <v>2</v>
      </c>
      <c r="F61" s="193"/>
      <c r="G61" s="194">
        <f t="shared" si="2"/>
        <v>0</v>
      </c>
      <c r="H61" s="39" t="s">
        <v>64</v>
      </c>
      <c r="I61" s="199">
        <f t="shared" si="3"/>
        <v>0</v>
      </c>
      <c r="J61" s="183"/>
    </row>
    <row r="62" spans="1:10" ht="67.5" customHeight="1" outlineLevel="1">
      <c r="A62" s="34">
        <v>52</v>
      </c>
      <c r="B62" s="35" t="s">
        <v>155</v>
      </c>
      <c r="C62" s="36" t="s">
        <v>116</v>
      </c>
      <c r="D62" s="37" t="s">
        <v>71</v>
      </c>
      <c r="E62" s="38">
        <v>1</v>
      </c>
      <c r="F62" s="193"/>
      <c r="G62" s="194">
        <f t="shared" si="2"/>
        <v>0</v>
      </c>
      <c r="H62" s="39" t="s">
        <v>64</v>
      </c>
      <c r="I62" s="199">
        <f t="shared" si="3"/>
        <v>0</v>
      </c>
      <c r="J62" s="183"/>
    </row>
    <row r="63" spans="1:10" outlineLevel="1">
      <c r="A63" s="34">
        <v>53</v>
      </c>
      <c r="B63" s="35" t="s">
        <v>156</v>
      </c>
      <c r="C63" s="36" t="s">
        <v>126</v>
      </c>
      <c r="D63" s="37" t="s">
        <v>71</v>
      </c>
      <c r="E63" s="38">
        <v>1</v>
      </c>
      <c r="F63" s="193"/>
      <c r="G63" s="194">
        <f t="shared" si="2"/>
        <v>0</v>
      </c>
      <c r="H63" s="39" t="s">
        <v>64</v>
      </c>
      <c r="I63" s="199">
        <f t="shared" si="3"/>
        <v>0</v>
      </c>
      <c r="J63" s="183"/>
    </row>
    <row r="64" spans="1:10" outlineLevel="1">
      <c r="A64" s="34">
        <v>54</v>
      </c>
      <c r="B64" s="35" t="s">
        <v>157</v>
      </c>
      <c r="C64" s="36" t="s">
        <v>127</v>
      </c>
      <c r="D64" s="37" t="s">
        <v>71</v>
      </c>
      <c r="E64" s="38">
        <v>1</v>
      </c>
      <c r="F64" s="193"/>
      <c r="G64" s="194">
        <f t="shared" si="2"/>
        <v>0</v>
      </c>
      <c r="H64" s="39" t="s">
        <v>64</v>
      </c>
      <c r="I64" s="199">
        <f t="shared" si="3"/>
        <v>0</v>
      </c>
      <c r="J64" s="183"/>
    </row>
    <row r="65" spans="1:17" ht="12" customHeight="1" outlineLevel="1">
      <c r="A65" s="34">
        <v>55</v>
      </c>
      <c r="B65" s="35" t="s">
        <v>158</v>
      </c>
      <c r="C65" s="36" t="s">
        <v>166</v>
      </c>
      <c r="D65" s="37" t="s">
        <v>71</v>
      </c>
      <c r="E65" s="38">
        <v>1</v>
      </c>
      <c r="F65" s="193"/>
      <c r="G65" s="194">
        <f t="shared" si="2"/>
        <v>0</v>
      </c>
      <c r="H65" s="39" t="s">
        <v>64</v>
      </c>
      <c r="I65" s="199">
        <f t="shared" si="3"/>
        <v>0</v>
      </c>
      <c r="J65" s="183"/>
    </row>
    <row r="66" spans="1:17" outlineLevel="1">
      <c r="A66" s="34">
        <v>56</v>
      </c>
      <c r="B66" s="35" t="s">
        <v>159</v>
      </c>
      <c r="C66" s="36" t="s">
        <v>167</v>
      </c>
      <c r="D66" s="37" t="s">
        <v>71</v>
      </c>
      <c r="E66" s="38">
        <v>2</v>
      </c>
      <c r="F66" s="193"/>
      <c r="G66" s="194">
        <f t="shared" si="2"/>
        <v>0</v>
      </c>
      <c r="H66" s="39" t="s">
        <v>64</v>
      </c>
      <c r="I66" s="199">
        <f t="shared" si="3"/>
        <v>0</v>
      </c>
      <c r="J66" s="183"/>
    </row>
    <row r="67" spans="1:17" ht="12" customHeight="1" outlineLevel="1">
      <c r="A67" s="34">
        <v>57</v>
      </c>
      <c r="B67" s="35" t="s">
        <v>160</v>
      </c>
      <c r="C67" s="36" t="s">
        <v>168</v>
      </c>
      <c r="D67" s="37" t="s">
        <v>71</v>
      </c>
      <c r="E67" s="38">
        <v>1</v>
      </c>
      <c r="F67" s="193"/>
      <c r="G67" s="194">
        <f t="shared" si="2"/>
        <v>0</v>
      </c>
      <c r="H67" s="39" t="s">
        <v>64</v>
      </c>
      <c r="I67" s="199">
        <f t="shared" si="3"/>
        <v>0</v>
      </c>
      <c r="J67" s="183"/>
    </row>
    <row r="68" spans="1:17" outlineLevel="1">
      <c r="A68" s="34">
        <v>58</v>
      </c>
      <c r="B68" s="35" t="s">
        <v>161</v>
      </c>
      <c r="C68" s="36" t="s">
        <v>129</v>
      </c>
      <c r="D68" s="37" t="s">
        <v>71</v>
      </c>
      <c r="E68" s="38">
        <v>1</v>
      </c>
      <c r="F68" s="193"/>
      <c r="G68" s="194">
        <f t="shared" si="2"/>
        <v>0</v>
      </c>
      <c r="H68" s="39" t="s">
        <v>64</v>
      </c>
      <c r="I68" s="199">
        <f t="shared" si="3"/>
        <v>0</v>
      </c>
      <c r="J68" s="183"/>
    </row>
    <row r="69" spans="1:17" outlineLevel="1">
      <c r="A69" s="34">
        <v>59</v>
      </c>
      <c r="B69" s="35" t="s">
        <v>162</v>
      </c>
      <c r="C69" s="36" t="s">
        <v>130</v>
      </c>
      <c r="D69" s="37" t="s">
        <v>71</v>
      </c>
      <c r="E69" s="38">
        <v>1</v>
      </c>
      <c r="F69" s="193"/>
      <c r="G69" s="194">
        <f t="shared" si="2"/>
        <v>0</v>
      </c>
      <c r="H69" s="39" t="s">
        <v>64</v>
      </c>
      <c r="I69" s="199">
        <f t="shared" si="3"/>
        <v>0</v>
      </c>
      <c r="J69" s="183"/>
    </row>
    <row r="70" spans="1:17" outlineLevel="1">
      <c r="A70" s="34">
        <v>60</v>
      </c>
      <c r="B70" s="35" t="s">
        <v>163</v>
      </c>
      <c r="C70" s="36" t="s">
        <v>131</v>
      </c>
      <c r="D70" s="37" t="s">
        <v>71</v>
      </c>
      <c r="E70" s="38">
        <v>1</v>
      </c>
      <c r="F70" s="193"/>
      <c r="G70" s="194">
        <f t="shared" si="2"/>
        <v>0</v>
      </c>
      <c r="H70" s="39" t="s">
        <v>64</v>
      </c>
      <c r="I70" s="199">
        <f t="shared" si="3"/>
        <v>0</v>
      </c>
      <c r="J70" s="183"/>
    </row>
    <row r="71" spans="1:17" outlineLevel="1">
      <c r="A71" s="34">
        <v>61</v>
      </c>
      <c r="B71" s="35" t="s">
        <v>164</v>
      </c>
      <c r="C71" s="36" t="s">
        <v>132</v>
      </c>
      <c r="D71" s="37" t="s">
        <v>71</v>
      </c>
      <c r="E71" s="38">
        <v>1</v>
      </c>
      <c r="F71" s="193"/>
      <c r="G71" s="194">
        <f t="shared" si="2"/>
        <v>0</v>
      </c>
      <c r="H71" s="39" t="s">
        <v>64</v>
      </c>
      <c r="I71" s="199">
        <f t="shared" si="3"/>
        <v>0</v>
      </c>
      <c r="J71" s="183"/>
    </row>
    <row r="72" spans="1:17" outlineLevel="1">
      <c r="A72" s="44">
        <v>62</v>
      </c>
      <c r="B72" s="45" t="s">
        <v>165</v>
      </c>
      <c r="C72" s="46" t="s">
        <v>130</v>
      </c>
      <c r="D72" s="47" t="s">
        <v>71</v>
      </c>
      <c r="E72" s="48">
        <v>1</v>
      </c>
      <c r="F72" s="196"/>
      <c r="G72" s="197">
        <f t="shared" si="2"/>
        <v>0</v>
      </c>
      <c r="H72" s="49" t="s">
        <v>64</v>
      </c>
      <c r="I72" s="202">
        <f t="shared" si="3"/>
        <v>0</v>
      </c>
      <c r="J72" s="185"/>
    </row>
    <row r="73" spans="1:17">
      <c r="A73" s="55"/>
      <c r="B73" s="56" t="s">
        <v>13</v>
      </c>
      <c r="C73" s="57" t="s">
        <v>66</v>
      </c>
      <c r="D73" s="58"/>
      <c r="E73" s="59"/>
      <c r="F73" s="60"/>
      <c r="G73" s="61">
        <f>G8</f>
        <v>0</v>
      </c>
      <c r="H73" s="62"/>
      <c r="I73" s="203">
        <f>SUM(I10:I72)</f>
        <v>0</v>
      </c>
      <c r="J73" s="203">
        <f>SUM(J10:J72)</f>
        <v>0</v>
      </c>
      <c r="O73" s="4" t="e">
        <f>SUMIF(#REF!,#REF!,G7:G72)</f>
        <v>#REF!</v>
      </c>
      <c r="P73" s="4" t="e">
        <f>SUMIF(#REF!,#REF!,G7:G72)</f>
        <v>#REF!</v>
      </c>
      <c r="Q73" s="4" t="s">
        <v>67</v>
      </c>
    </row>
  </sheetData>
  <sheetProtection algorithmName="SHA-512" hashValue="viyvvxHoW08mUifFaeHsWNj4Am3DhSm+xfoZu/+Gtt8PE4RWaO/ubtTplUTA9c8wV0qP/RzRY7niGeTTv3MtmA==" saltValue="SkayEZ7Cb0JCbOocMFSoEg==" spinCount="100000" sheet="1" autoFilter="0"/>
  <autoFilter ref="A7:J73" xr:uid="{00000000-0001-0000-0100-000000000000}"/>
  <mergeCells count="4">
    <mergeCell ref="A1:G1"/>
    <mergeCell ref="C2:G2"/>
    <mergeCell ref="C3:G3"/>
    <mergeCell ref="C4:G4"/>
  </mergeCells>
  <phoneticPr fontId="29" type="noConversion"/>
  <pageMargins left="0.70866141732283472" right="0.70866141732283472" top="0.78740157480314965" bottom="0.78740157480314965" header="0.31496062992125984" footer="0.31496062992125984"/>
  <pageSetup paperSize="9" scale="53" orientation="portrait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375d8ab-851b-44ad-9072-61f91553a686">KWDN3MMY2EF2-487950266-33431</_dlc_DocId>
    <_dlc_DocIdUrl xmlns="0375d8ab-851b-44ad-9072-61f91553a686">
      <Url>https://brnoqcm.sharepoint.com/sites/2024/_layouts/15/DocIdRedir.aspx?ID=KWDN3MMY2EF2-487950266-33431</Url>
      <Description>KWDN3MMY2EF2-487950266-33431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160F1C735D5CA4F8320EBD6AB788FF2" ma:contentTypeVersion="10" ma:contentTypeDescription="Vytvoří nový dokument" ma:contentTypeScope="" ma:versionID="f5bd8e3e2293de5ecd5b12de58d0a9b2">
  <xsd:schema xmlns:xsd="http://www.w3.org/2001/XMLSchema" xmlns:xs="http://www.w3.org/2001/XMLSchema" xmlns:p="http://schemas.microsoft.com/office/2006/metadata/properties" xmlns:ns2="0375d8ab-851b-44ad-9072-61f91553a686" xmlns:ns3="ebf52e02-e88f-4c2e-bba0-57a0c5695f76" targetNamespace="http://schemas.microsoft.com/office/2006/metadata/properties" ma:root="true" ma:fieldsID="f0a9e95fc3a43772b76017926da84136" ns2:_="" ns3:_="">
    <xsd:import namespace="0375d8ab-851b-44ad-9072-61f91553a686"/>
    <xsd:import namespace="ebf52e02-e88f-4c2e-bba0-57a0c5695f76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75d8ab-851b-44ad-9072-61f91553a686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f52e02-e88f-4c2e-bba0-57a0c5695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30FF8AD-61D7-43CF-ADE6-6DC44D18D3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2DF47C-E79C-4DCC-B6AF-D2C29AB81D82}">
  <ds:schemaRefs>
    <ds:schemaRef ds:uri="http://schemas.microsoft.com/office/2006/metadata/properties"/>
    <ds:schemaRef ds:uri="http://schemas.microsoft.com/office/infopath/2007/PartnerControls"/>
    <ds:schemaRef ds:uri="a5e520f6-c3e7-4665-935e-76212ffe1ba7"/>
    <ds:schemaRef ds:uri="aeac9df1-26c7-4f1b-a0a3-9bbb305d4e31"/>
  </ds:schemaRefs>
</ds:datastoreItem>
</file>

<file path=customXml/itemProps3.xml><?xml version="1.0" encoding="utf-8"?>
<ds:datastoreItem xmlns:ds="http://schemas.openxmlformats.org/officeDocument/2006/customXml" ds:itemID="{BCCE7374-C402-44BC-9FA3-755B6D2C3A17}"/>
</file>

<file path=customXml/itemProps4.xml><?xml version="1.0" encoding="utf-8"?>
<ds:datastoreItem xmlns:ds="http://schemas.openxmlformats.org/officeDocument/2006/customXml" ds:itemID="{EE6C22D0-8A9E-4988-B598-7DE266DA9F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13</vt:i4>
      </vt:variant>
    </vt:vector>
  </HeadingPairs>
  <TitlesOfParts>
    <vt:vector size="15" baseType="lpstr">
      <vt:lpstr>Stavba</vt:lpstr>
      <vt:lpstr>Pol</vt:lpstr>
      <vt:lpstr>Stavba!CenaCelkemVypocet</vt:lpstr>
      <vt:lpstr>DPHSni</vt:lpstr>
      <vt:lpstr>DPHZakl</vt:lpstr>
      <vt:lpstr>Mena</vt:lpstr>
      <vt:lpstr>Pol!Názvy_tisku</vt:lpstr>
      <vt:lpstr>Pol!Oblast_tisku</vt:lpstr>
      <vt:lpstr>Stavba!SazbaDPH1</vt:lpstr>
      <vt:lpstr>Stavba!SazbaDPH2</vt:lpstr>
      <vt:lpstr>ZakladDPHSni</vt:lpstr>
      <vt:lpstr>Stavba!ZakladDPHSniVypocet</vt:lpstr>
      <vt:lpstr>ZakladDPHZakl</vt:lpstr>
      <vt:lpstr>Stavba!ZakladDPHZaklVypocet</vt:lpstr>
      <vt:lpstr>Zaokrouhleni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Vykydal</dc:creator>
  <cp:lastModifiedBy>h7of2019hb@outlook.cz</cp:lastModifiedBy>
  <cp:lastPrinted>2020-04-21T11:50:51Z</cp:lastPrinted>
  <dcterms:created xsi:type="dcterms:W3CDTF">2001-08-08T06:26:43Z</dcterms:created>
  <dcterms:modified xsi:type="dcterms:W3CDTF">2024-07-23T12:05:41Z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0x0101000160F1C735D5CA4F8320EBD6AB788FF2</vt:lpwstr>
  </property>
  <property fmtid="{D5CDD505-2E9C-101B-9397-08002B2CF9AE}" pid="3" name="_dlc_DocIdItemGuid">
    <vt:lpwstr>2ead3b69-3f13-44c0-ac78-500825671771</vt:lpwstr>
  </property>
</Properties>
</file>