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Zakázky\MDB\Oprava budovy\"/>
    </mc:Choice>
  </mc:AlternateContent>
  <xr:revisionPtr revIDLastSave="0" documentId="8_{0BDA353F-A417-4F7D-9EFB-DFDC9CFC895B}" xr6:coauthVersionLast="45" xr6:coauthVersionMax="45" xr10:uidLastSave="{00000000-0000-0000-0000-000000000000}"/>
  <bookViews>
    <workbookView xWindow="19090" yWindow="-210" windowWidth="19420" windowHeight="104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'01 011 Pol'!$A$1:$X$668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652" i="12" l="1"/>
  <c r="BA650" i="12"/>
  <c r="BA74" i="12"/>
  <c r="BA49" i="12"/>
  <c r="BA26" i="12"/>
  <c r="G9" i="12"/>
  <c r="M9" i="12" s="1"/>
  <c r="I9" i="12"/>
  <c r="K9" i="12"/>
  <c r="O9" i="12"/>
  <c r="Q9" i="12"/>
  <c r="V9" i="12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8" i="12"/>
  <c r="I48" i="12"/>
  <c r="K48" i="12"/>
  <c r="M48" i="12"/>
  <c r="O48" i="12"/>
  <c r="Q48" i="12"/>
  <c r="V48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3" i="12"/>
  <c r="I63" i="12"/>
  <c r="K63" i="12"/>
  <c r="M63" i="12"/>
  <c r="O63" i="12"/>
  <c r="Q63" i="12"/>
  <c r="V63" i="12"/>
  <c r="G65" i="12"/>
  <c r="M65" i="12" s="1"/>
  <c r="I65" i="12"/>
  <c r="K65" i="12"/>
  <c r="O65" i="12"/>
  <c r="Q65" i="12"/>
  <c r="V65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6" i="12"/>
  <c r="M76" i="12" s="1"/>
  <c r="I76" i="12"/>
  <c r="K76" i="12"/>
  <c r="O76" i="12"/>
  <c r="Q76" i="12"/>
  <c r="V76" i="12"/>
  <c r="G79" i="12"/>
  <c r="M79" i="12" s="1"/>
  <c r="I79" i="12"/>
  <c r="K79" i="12"/>
  <c r="O79" i="12"/>
  <c r="Q79" i="12"/>
  <c r="V79" i="12"/>
  <c r="G82" i="12"/>
  <c r="M82" i="12" s="1"/>
  <c r="I82" i="12"/>
  <c r="K82" i="12"/>
  <c r="O82" i="12"/>
  <c r="Q82" i="12"/>
  <c r="V82" i="12"/>
  <c r="G84" i="12"/>
  <c r="I84" i="12"/>
  <c r="K84" i="12"/>
  <c r="O84" i="12"/>
  <c r="Q84" i="12"/>
  <c r="V84" i="12"/>
  <c r="G86" i="12"/>
  <c r="M86" i="12" s="1"/>
  <c r="I86" i="12"/>
  <c r="K86" i="12"/>
  <c r="O86" i="12"/>
  <c r="Q86" i="12"/>
  <c r="Q78" i="12" s="1"/>
  <c r="V86" i="12"/>
  <c r="G89" i="12"/>
  <c r="M89" i="12" s="1"/>
  <c r="I89" i="12"/>
  <c r="K89" i="12"/>
  <c r="O89" i="12"/>
  <c r="Q89" i="12"/>
  <c r="V89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2" i="12"/>
  <c r="I102" i="12"/>
  <c r="K102" i="12"/>
  <c r="M102" i="12"/>
  <c r="O102" i="12"/>
  <c r="Q102" i="12"/>
  <c r="V102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11" i="12"/>
  <c r="M111" i="12" s="1"/>
  <c r="I111" i="12"/>
  <c r="K111" i="12"/>
  <c r="O111" i="12"/>
  <c r="Q111" i="12"/>
  <c r="V111" i="12"/>
  <c r="G115" i="12"/>
  <c r="I115" i="12"/>
  <c r="K115" i="12"/>
  <c r="M115" i="12"/>
  <c r="O115" i="12"/>
  <c r="Q115" i="12"/>
  <c r="V115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I120" i="12"/>
  <c r="K120" i="12"/>
  <c r="M120" i="12"/>
  <c r="O120" i="12"/>
  <c r="Q120" i="12"/>
  <c r="V120" i="12"/>
  <c r="G141" i="12"/>
  <c r="M141" i="12" s="1"/>
  <c r="I141" i="12"/>
  <c r="K141" i="12"/>
  <c r="O141" i="12"/>
  <c r="Q141" i="12"/>
  <c r="V141" i="12"/>
  <c r="G143" i="12"/>
  <c r="I143" i="12"/>
  <c r="K143" i="12"/>
  <c r="M143" i="12"/>
  <c r="O143" i="12"/>
  <c r="Q143" i="12"/>
  <c r="V143" i="12"/>
  <c r="G146" i="12"/>
  <c r="G119" i="12" s="1"/>
  <c r="I54" i="1" s="1"/>
  <c r="I146" i="12"/>
  <c r="K146" i="12"/>
  <c r="O146" i="12"/>
  <c r="Q146" i="12"/>
  <c r="V146" i="12"/>
  <c r="G150" i="12"/>
  <c r="M150" i="12" s="1"/>
  <c r="I150" i="12"/>
  <c r="K150" i="12"/>
  <c r="O150" i="12"/>
  <c r="Q150" i="12"/>
  <c r="V150" i="12"/>
  <c r="G158" i="12"/>
  <c r="I158" i="12"/>
  <c r="K158" i="12"/>
  <c r="M158" i="12"/>
  <c r="O158" i="12"/>
  <c r="Q158" i="12"/>
  <c r="V158" i="12"/>
  <c r="G163" i="12"/>
  <c r="I163" i="12"/>
  <c r="K163" i="12"/>
  <c r="O163" i="12"/>
  <c r="Q163" i="12"/>
  <c r="V163" i="12"/>
  <c r="G168" i="12"/>
  <c r="M168" i="12" s="1"/>
  <c r="I168" i="12"/>
  <c r="K168" i="12"/>
  <c r="O168" i="12"/>
  <c r="Q168" i="12"/>
  <c r="V168" i="12"/>
  <c r="G172" i="12"/>
  <c r="I172" i="12"/>
  <c r="K172" i="12"/>
  <c r="M172" i="12"/>
  <c r="O172" i="12"/>
  <c r="Q172" i="12"/>
  <c r="V172" i="12"/>
  <c r="G179" i="12"/>
  <c r="M179" i="12" s="1"/>
  <c r="I179" i="12"/>
  <c r="K179" i="12"/>
  <c r="O179" i="12"/>
  <c r="Q179" i="12"/>
  <c r="V179" i="12"/>
  <c r="G183" i="12"/>
  <c r="M183" i="12" s="1"/>
  <c r="I183" i="12"/>
  <c r="K183" i="12"/>
  <c r="O183" i="12"/>
  <c r="Q183" i="12"/>
  <c r="V183" i="12"/>
  <c r="G186" i="12"/>
  <c r="I186" i="12"/>
  <c r="K186" i="12"/>
  <c r="M186" i="12"/>
  <c r="O186" i="12"/>
  <c r="Q186" i="12"/>
  <c r="V186" i="12"/>
  <c r="G191" i="12"/>
  <c r="M191" i="12" s="1"/>
  <c r="I191" i="12"/>
  <c r="K191" i="12"/>
  <c r="O191" i="12"/>
  <c r="Q191" i="12"/>
  <c r="V191" i="12"/>
  <c r="G194" i="12"/>
  <c r="I194" i="12"/>
  <c r="K194" i="12"/>
  <c r="M194" i="12"/>
  <c r="O194" i="12"/>
  <c r="Q194" i="12"/>
  <c r="V194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6" i="12"/>
  <c r="I206" i="12"/>
  <c r="K206" i="12"/>
  <c r="M206" i="12"/>
  <c r="O206" i="12"/>
  <c r="Q206" i="12"/>
  <c r="V206" i="12"/>
  <c r="G208" i="12"/>
  <c r="M208" i="12" s="1"/>
  <c r="I208" i="12"/>
  <c r="K208" i="12"/>
  <c r="O208" i="12"/>
  <c r="Q208" i="12"/>
  <c r="V208" i="12"/>
  <c r="G211" i="12"/>
  <c r="M211" i="12" s="1"/>
  <c r="I211" i="12"/>
  <c r="K211" i="12"/>
  <c r="O211" i="12"/>
  <c r="Q211" i="12"/>
  <c r="V211" i="12"/>
  <c r="G213" i="12"/>
  <c r="I213" i="12"/>
  <c r="K213" i="12"/>
  <c r="M213" i="12"/>
  <c r="O213" i="12"/>
  <c r="Q213" i="12"/>
  <c r="V213" i="12"/>
  <c r="G215" i="12"/>
  <c r="M215" i="12" s="1"/>
  <c r="I215" i="12"/>
  <c r="K215" i="12"/>
  <c r="O215" i="12"/>
  <c r="Q215" i="12"/>
  <c r="V215" i="12"/>
  <c r="G218" i="12"/>
  <c r="I218" i="12"/>
  <c r="K218" i="12"/>
  <c r="M218" i="12"/>
  <c r="O218" i="12"/>
  <c r="Q218" i="12"/>
  <c r="V218" i="12"/>
  <c r="G223" i="12"/>
  <c r="M223" i="12" s="1"/>
  <c r="I223" i="12"/>
  <c r="K223" i="12"/>
  <c r="O223" i="12"/>
  <c r="Q223" i="12"/>
  <c r="V223" i="12"/>
  <c r="G226" i="12"/>
  <c r="M226" i="12" s="1"/>
  <c r="I226" i="12"/>
  <c r="K226" i="12"/>
  <c r="O226" i="12"/>
  <c r="Q226" i="12"/>
  <c r="V226" i="12"/>
  <c r="G231" i="12"/>
  <c r="I231" i="12"/>
  <c r="K231" i="12"/>
  <c r="M231" i="12"/>
  <c r="O231" i="12"/>
  <c r="Q231" i="12"/>
  <c r="V231" i="12"/>
  <c r="G234" i="12"/>
  <c r="M234" i="12" s="1"/>
  <c r="I234" i="12"/>
  <c r="K234" i="12"/>
  <c r="O234" i="12"/>
  <c r="Q234" i="12"/>
  <c r="V234" i="12"/>
  <c r="G238" i="12"/>
  <c r="M238" i="12" s="1"/>
  <c r="I238" i="12"/>
  <c r="K238" i="12"/>
  <c r="O238" i="12"/>
  <c r="Q238" i="12"/>
  <c r="V238" i="12"/>
  <c r="G240" i="12"/>
  <c r="I240" i="12"/>
  <c r="K240" i="12"/>
  <c r="M240" i="12"/>
  <c r="O240" i="12"/>
  <c r="Q240" i="12"/>
  <c r="V240" i="12"/>
  <c r="G242" i="12"/>
  <c r="M242" i="12" s="1"/>
  <c r="I242" i="12"/>
  <c r="K242" i="12"/>
  <c r="O242" i="12"/>
  <c r="Q242" i="12"/>
  <c r="V242" i="12"/>
  <c r="G247" i="12"/>
  <c r="I247" i="12"/>
  <c r="K247" i="12"/>
  <c r="M247" i="12"/>
  <c r="O247" i="12"/>
  <c r="Q247" i="12"/>
  <c r="V247" i="12"/>
  <c r="G252" i="12"/>
  <c r="M252" i="12" s="1"/>
  <c r="I252" i="12"/>
  <c r="K252" i="12"/>
  <c r="O252" i="12"/>
  <c r="Q252" i="12"/>
  <c r="V252" i="12"/>
  <c r="G255" i="12"/>
  <c r="I255" i="12"/>
  <c r="K255" i="12"/>
  <c r="O255" i="12"/>
  <c r="O254" i="12" s="1"/>
  <c r="Q255" i="12"/>
  <c r="V255" i="12"/>
  <c r="V254" i="12" s="1"/>
  <c r="G263" i="12"/>
  <c r="I263" i="12"/>
  <c r="K263" i="12"/>
  <c r="M263" i="12"/>
  <c r="O263" i="12"/>
  <c r="Q263" i="12"/>
  <c r="V263" i="12"/>
  <c r="G265" i="12"/>
  <c r="M265" i="12" s="1"/>
  <c r="I265" i="12"/>
  <c r="K265" i="12"/>
  <c r="O265" i="12"/>
  <c r="Q265" i="12"/>
  <c r="V265" i="12"/>
  <c r="G273" i="12"/>
  <c r="M273" i="12" s="1"/>
  <c r="I273" i="12"/>
  <c r="K273" i="12"/>
  <c r="O273" i="12"/>
  <c r="Q273" i="12"/>
  <c r="Q254" i="12" s="1"/>
  <c r="V273" i="12"/>
  <c r="G276" i="12"/>
  <c r="G275" i="12" s="1"/>
  <c r="I57" i="1" s="1"/>
  <c r="I276" i="12"/>
  <c r="I275" i="12" s="1"/>
  <c r="K276" i="12"/>
  <c r="K275" i="12" s="1"/>
  <c r="O276" i="12"/>
  <c r="O275" i="12" s="1"/>
  <c r="Q276" i="12"/>
  <c r="Q275" i="12" s="1"/>
  <c r="V276" i="12"/>
  <c r="V275" i="12" s="1"/>
  <c r="G281" i="12"/>
  <c r="I281" i="12"/>
  <c r="K281" i="12"/>
  <c r="M281" i="12"/>
  <c r="O281" i="12"/>
  <c r="Q281" i="12"/>
  <c r="V281" i="12"/>
  <c r="G282" i="12"/>
  <c r="M282" i="12" s="1"/>
  <c r="I282" i="12"/>
  <c r="K282" i="12"/>
  <c r="O282" i="12"/>
  <c r="Q282" i="12"/>
  <c r="V282" i="12"/>
  <c r="G283" i="12"/>
  <c r="I283" i="12"/>
  <c r="K283" i="12"/>
  <c r="M283" i="12"/>
  <c r="O283" i="12"/>
  <c r="Q283" i="12"/>
  <c r="V283" i="12"/>
  <c r="G284" i="12"/>
  <c r="I284" i="12"/>
  <c r="K284" i="12"/>
  <c r="O284" i="12"/>
  <c r="Q284" i="12"/>
  <c r="V284" i="12"/>
  <c r="G285" i="12"/>
  <c r="M285" i="12" s="1"/>
  <c r="I285" i="12"/>
  <c r="K285" i="12"/>
  <c r="O285" i="12"/>
  <c r="Q285" i="12"/>
  <c r="V285" i="12"/>
  <c r="G286" i="12"/>
  <c r="I286" i="12"/>
  <c r="K286" i="12"/>
  <c r="M286" i="12"/>
  <c r="O286" i="12"/>
  <c r="Q286" i="12"/>
  <c r="V286" i="12"/>
  <c r="G287" i="12"/>
  <c r="M287" i="12" s="1"/>
  <c r="I287" i="12"/>
  <c r="K287" i="12"/>
  <c r="O287" i="12"/>
  <c r="Q287" i="12"/>
  <c r="V287" i="12"/>
  <c r="G288" i="12"/>
  <c r="M288" i="12" s="1"/>
  <c r="I288" i="12"/>
  <c r="K288" i="12"/>
  <c r="O288" i="12"/>
  <c r="Q288" i="12"/>
  <c r="V288" i="12"/>
  <c r="G289" i="12"/>
  <c r="I289" i="12"/>
  <c r="K289" i="12"/>
  <c r="M289" i="12"/>
  <c r="O289" i="12"/>
  <c r="Q289" i="12"/>
  <c r="V289" i="12"/>
  <c r="G291" i="12"/>
  <c r="I291" i="12"/>
  <c r="K291" i="12"/>
  <c r="O291" i="12"/>
  <c r="Q291" i="12"/>
  <c r="V291" i="12"/>
  <c r="G294" i="12"/>
  <c r="M294" i="12" s="1"/>
  <c r="I294" i="12"/>
  <c r="K294" i="12"/>
  <c r="O294" i="12"/>
  <c r="Q294" i="12"/>
  <c r="V294" i="12"/>
  <c r="G296" i="12"/>
  <c r="I296" i="12"/>
  <c r="K296" i="12"/>
  <c r="M296" i="12"/>
  <c r="O296" i="12"/>
  <c r="Q296" i="12"/>
  <c r="V296" i="12"/>
  <c r="G298" i="12"/>
  <c r="M298" i="12" s="1"/>
  <c r="I298" i="12"/>
  <c r="K298" i="12"/>
  <c r="O298" i="12"/>
  <c r="Q298" i="12"/>
  <c r="V298" i="12"/>
  <c r="G301" i="12"/>
  <c r="I301" i="12"/>
  <c r="K301" i="12"/>
  <c r="M301" i="12"/>
  <c r="O301" i="12"/>
  <c r="Q301" i="12"/>
  <c r="V301" i="12"/>
  <c r="G303" i="12"/>
  <c r="M303" i="12" s="1"/>
  <c r="I303" i="12"/>
  <c r="K303" i="12"/>
  <c r="O303" i="12"/>
  <c r="Q303" i="12"/>
  <c r="V303" i="12"/>
  <c r="G305" i="12"/>
  <c r="M305" i="12" s="1"/>
  <c r="I305" i="12"/>
  <c r="K305" i="12"/>
  <c r="O305" i="12"/>
  <c r="Q305" i="12"/>
  <c r="V305" i="12"/>
  <c r="G307" i="12"/>
  <c r="I307" i="12"/>
  <c r="K307" i="12"/>
  <c r="M307" i="12"/>
  <c r="O307" i="12"/>
  <c r="Q307" i="12"/>
  <c r="V307" i="12"/>
  <c r="G309" i="12"/>
  <c r="M309" i="12" s="1"/>
  <c r="I309" i="12"/>
  <c r="K309" i="12"/>
  <c r="O309" i="12"/>
  <c r="Q309" i="12"/>
  <c r="V309" i="12"/>
  <c r="G311" i="12"/>
  <c r="M311" i="12" s="1"/>
  <c r="I311" i="12"/>
  <c r="K311" i="12"/>
  <c r="O311" i="12"/>
  <c r="Q311" i="12"/>
  <c r="V311" i="12"/>
  <c r="G313" i="12"/>
  <c r="I313" i="12"/>
  <c r="K313" i="12"/>
  <c r="M313" i="12"/>
  <c r="O313" i="12"/>
  <c r="Q313" i="12"/>
  <c r="V313" i="12"/>
  <c r="G314" i="12"/>
  <c r="M314" i="12" s="1"/>
  <c r="I314" i="12"/>
  <c r="K314" i="12"/>
  <c r="O314" i="12"/>
  <c r="Q314" i="12"/>
  <c r="V314" i="12"/>
  <c r="G316" i="12"/>
  <c r="M316" i="12" s="1"/>
  <c r="I316" i="12"/>
  <c r="K316" i="12"/>
  <c r="O316" i="12"/>
  <c r="Q316" i="12"/>
  <c r="V316" i="12"/>
  <c r="G318" i="12"/>
  <c r="I318" i="12"/>
  <c r="I312" i="12" s="1"/>
  <c r="K318" i="12"/>
  <c r="M318" i="12"/>
  <c r="O318" i="12"/>
  <c r="Q318" i="12"/>
  <c r="Q312" i="12" s="1"/>
  <c r="V318" i="12"/>
  <c r="G324" i="12"/>
  <c r="M324" i="12" s="1"/>
  <c r="I324" i="12"/>
  <c r="K324" i="12"/>
  <c r="O324" i="12"/>
  <c r="Q324" i="12"/>
  <c r="V324" i="12"/>
  <c r="G327" i="12"/>
  <c r="I327" i="12"/>
  <c r="K327" i="12"/>
  <c r="M327" i="12"/>
  <c r="O327" i="12"/>
  <c r="Q327" i="12"/>
  <c r="V327" i="12"/>
  <c r="G330" i="12"/>
  <c r="M330" i="12" s="1"/>
  <c r="I330" i="12"/>
  <c r="K330" i="12"/>
  <c r="O330" i="12"/>
  <c r="Q330" i="12"/>
  <c r="V330" i="12"/>
  <c r="G335" i="12"/>
  <c r="I335" i="12"/>
  <c r="K335" i="12"/>
  <c r="M335" i="12"/>
  <c r="O335" i="12"/>
  <c r="Q335" i="12"/>
  <c r="V335" i="12"/>
  <c r="G340" i="12"/>
  <c r="M340" i="12" s="1"/>
  <c r="I340" i="12"/>
  <c r="K340" i="12"/>
  <c r="O340" i="12"/>
  <c r="Q340" i="12"/>
  <c r="V340" i="12"/>
  <c r="G341" i="12"/>
  <c r="I341" i="12"/>
  <c r="K341" i="12"/>
  <c r="O341" i="12"/>
  <c r="Q341" i="12"/>
  <c r="V341" i="12"/>
  <c r="G342" i="12"/>
  <c r="I342" i="12"/>
  <c r="K342" i="12"/>
  <c r="M342" i="12"/>
  <c r="O342" i="12"/>
  <c r="Q342" i="12"/>
  <c r="V342" i="12"/>
  <c r="G344" i="12"/>
  <c r="M344" i="12" s="1"/>
  <c r="I344" i="12"/>
  <c r="K344" i="12"/>
  <c r="O344" i="12"/>
  <c r="Q344" i="12"/>
  <c r="V344" i="12"/>
  <c r="G345" i="12"/>
  <c r="I345" i="12"/>
  <c r="K345" i="12"/>
  <c r="M345" i="12"/>
  <c r="O345" i="12"/>
  <c r="Q345" i="12"/>
  <c r="V345" i="12"/>
  <c r="G346" i="12"/>
  <c r="M346" i="12" s="1"/>
  <c r="I346" i="12"/>
  <c r="K346" i="12"/>
  <c r="O346" i="12"/>
  <c r="Q346" i="12"/>
  <c r="V346" i="12"/>
  <c r="G347" i="12"/>
  <c r="M347" i="12" s="1"/>
  <c r="I347" i="12"/>
  <c r="K347" i="12"/>
  <c r="O347" i="12"/>
  <c r="Q347" i="12"/>
  <c r="V347" i="12"/>
  <c r="G349" i="12"/>
  <c r="I349" i="12"/>
  <c r="K349" i="12"/>
  <c r="M349" i="12"/>
  <c r="O349" i="12"/>
  <c r="Q349" i="12"/>
  <c r="V349" i="12"/>
  <c r="G351" i="12"/>
  <c r="M351" i="12" s="1"/>
  <c r="I351" i="12"/>
  <c r="K351" i="12"/>
  <c r="O351" i="12"/>
  <c r="Q351" i="12"/>
  <c r="V351" i="12"/>
  <c r="G353" i="12"/>
  <c r="M353" i="12" s="1"/>
  <c r="I353" i="12"/>
  <c r="K353" i="12"/>
  <c r="O353" i="12"/>
  <c r="Q353" i="12"/>
  <c r="V353" i="12"/>
  <c r="G363" i="12"/>
  <c r="I363" i="12"/>
  <c r="K363" i="12"/>
  <c r="M363" i="12"/>
  <c r="O363" i="12"/>
  <c r="Q363" i="12"/>
  <c r="V363" i="12"/>
  <c r="G366" i="12"/>
  <c r="M366" i="12" s="1"/>
  <c r="I366" i="12"/>
  <c r="K366" i="12"/>
  <c r="O366" i="12"/>
  <c r="Q366" i="12"/>
  <c r="V366" i="12"/>
  <c r="G367" i="12"/>
  <c r="I367" i="12"/>
  <c r="K367" i="12"/>
  <c r="M367" i="12"/>
  <c r="O367" i="12"/>
  <c r="Q367" i="12"/>
  <c r="V367" i="12"/>
  <c r="G376" i="12"/>
  <c r="M376" i="12" s="1"/>
  <c r="I376" i="12"/>
  <c r="K376" i="12"/>
  <c r="O376" i="12"/>
  <c r="Q376" i="12"/>
  <c r="V376" i="12"/>
  <c r="G384" i="12"/>
  <c r="M384" i="12" s="1"/>
  <c r="I384" i="12"/>
  <c r="K384" i="12"/>
  <c r="O384" i="12"/>
  <c r="Q384" i="12"/>
  <c r="V384" i="12"/>
  <c r="G389" i="12"/>
  <c r="I389" i="12"/>
  <c r="K389" i="12"/>
  <c r="M389" i="12"/>
  <c r="O389" i="12"/>
  <c r="Q389" i="12"/>
  <c r="V389" i="12"/>
  <c r="G393" i="12"/>
  <c r="M393" i="12" s="1"/>
  <c r="I393" i="12"/>
  <c r="K393" i="12"/>
  <c r="O393" i="12"/>
  <c r="Q393" i="12"/>
  <c r="V393" i="12"/>
  <c r="G398" i="12"/>
  <c r="M398" i="12" s="1"/>
  <c r="I398" i="12"/>
  <c r="K398" i="12"/>
  <c r="O398" i="12"/>
  <c r="Q398" i="12"/>
  <c r="V398" i="12"/>
  <c r="G403" i="12"/>
  <c r="I403" i="12"/>
  <c r="K403" i="12"/>
  <c r="M403" i="12"/>
  <c r="O403" i="12"/>
  <c r="Q403" i="12"/>
  <c r="V403" i="12"/>
  <c r="G407" i="12"/>
  <c r="M407" i="12" s="1"/>
  <c r="I407" i="12"/>
  <c r="K407" i="12"/>
  <c r="O407" i="12"/>
  <c r="Q407" i="12"/>
  <c r="V407" i="12"/>
  <c r="G410" i="12"/>
  <c r="I410" i="12"/>
  <c r="K410" i="12"/>
  <c r="M410" i="12"/>
  <c r="O410" i="12"/>
  <c r="Q410" i="12"/>
  <c r="V410" i="12"/>
  <c r="G413" i="12"/>
  <c r="M413" i="12" s="1"/>
  <c r="I413" i="12"/>
  <c r="K413" i="12"/>
  <c r="O413" i="12"/>
  <c r="Q413" i="12"/>
  <c r="V413" i="12"/>
  <c r="G418" i="12"/>
  <c r="M418" i="12" s="1"/>
  <c r="I418" i="12"/>
  <c r="K418" i="12"/>
  <c r="O418" i="12"/>
  <c r="Q418" i="12"/>
  <c r="V418" i="12"/>
  <c r="G426" i="12"/>
  <c r="I426" i="12"/>
  <c r="K426" i="12"/>
  <c r="M426" i="12"/>
  <c r="O426" i="12"/>
  <c r="Q426" i="12"/>
  <c r="V426" i="12"/>
  <c r="G436" i="12"/>
  <c r="M436" i="12" s="1"/>
  <c r="I436" i="12"/>
  <c r="K436" i="12"/>
  <c r="O436" i="12"/>
  <c r="Q436" i="12"/>
  <c r="V436" i="12"/>
  <c r="G444" i="12"/>
  <c r="I62" i="1" s="1"/>
  <c r="O444" i="12"/>
  <c r="G445" i="12"/>
  <c r="I445" i="12"/>
  <c r="I444" i="12" s="1"/>
  <c r="K445" i="12"/>
  <c r="K444" i="12" s="1"/>
  <c r="M445" i="12"/>
  <c r="M444" i="12" s="1"/>
  <c r="O445" i="12"/>
  <c r="Q445" i="12"/>
  <c r="Q444" i="12" s="1"/>
  <c r="V445" i="12"/>
  <c r="V444" i="12" s="1"/>
  <c r="G447" i="12"/>
  <c r="I447" i="12"/>
  <c r="K447" i="12"/>
  <c r="O447" i="12"/>
  <c r="Q447" i="12"/>
  <c r="V447" i="12"/>
  <c r="G456" i="12"/>
  <c r="M456" i="12" s="1"/>
  <c r="I456" i="12"/>
  <c r="K456" i="12"/>
  <c r="O456" i="12"/>
  <c r="Q456" i="12"/>
  <c r="V456" i="12"/>
  <c r="G459" i="12"/>
  <c r="I459" i="12"/>
  <c r="K459" i="12"/>
  <c r="M459" i="12"/>
  <c r="O459" i="12"/>
  <c r="Q459" i="12"/>
  <c r="V459" i="12"/>
  <c r="G460" i="12"/>
  <c r="M460" i="12" s="1"/>
  <c r="I460" i="12"/>
  <c r="K460" i="12"/>
  <c r="K446" i="12" s="1"/>
  <c r="O460" i="12"/>
  <c r="Q460" i="12"/>
  <c r="V460" i="12"/>
  <c r="G464" i="12"/>
  <c r="I464" i="12"/>
  <c r="K464" i="12"/>
  <c r="O464" i="12"/>
  <c r="Q464" i="12"/>
  <c r="V464" i="12"/>
  <c r="G466" i="12"/>
  <c r="I466" i="12"/>
  <c r="K466" i="12"/>
  <c r="M466" i="12"/>
  <c r="O466" i="12"/>
  <c r="Q466" i="12"/>
  <c r="V466" i="12"/>
  <c r="G468" i="12"/>
  <c r="M468" i="12" s="1"/>
  <c r="I468" i="12"/>
  <c r="K468" i="12"/>
  <c r="O468" i="12"/>
  <c r="Q468" i="12"/>
  <c r="V468" i="12"/>
  <c r="G470" i="12"/>
  <c r="I470" i="12"/>
  <c r="K470" i="12"/>
  <c r="M470" i="12"/>
  <c r="O470" i="12"/>
  <c r="Q470" i="12"/>
  <c r="V470" i="12"/>
  <c r="G472" i="12"/>
  <c r="M472" i="12" s="1"/>
  <c r="I472" i="12"/>
  <c r="K472" i="12"/>
  <c r="O472" i="12"/>
  <c r="Q472" i="12"/>
  <c r="V472" i="12"/>
  <c r="G475" i="12"/>
  <c r="M475" i="12" s="1"/>
  <c r="I475" i="12"/>
  <c r="K475" i="12"/>
  <c r="O475" i="12"/>
  <c r="Q475" i="12"/>
  <c r="V475" i="12"/>
  <c r="G477" i="12"/>
  <c r="I477" i="12"/>
  <c r="K477" i="12"/>
  <c r="M477" i="12"/>
  <c r="O477" i="12"/>
  <c r="Q477" i="12"/>
  <c r="V477" i="12"/>
  <c r="G479" i="12"/>
  <c r="M479" i="12" s="1"/>
  <c r="I479" i="12"/>
  <c r="K479" i="12"/>
  <c r="O479" i="12"/>
  <c r="Q479" i="12"/>
  <c r="V479" i="12"/>
  <c r="G481" i="12"/>
  <c r="M481" i="12" s="1"/>
  <c r="I481" i="12"/>
  <c r="K481" i="12"/>
  <c r="O481" i="12"/>
  <c r="Q481" i="12"/>
  <c r="V481" i="12"/>
  <c r="G485" i="12"/>
  <c r="I485" i="12"/>
  <c r="K485" i="12"/>
  <c r="M485" i="12"/>
  <c r="O485" i="12"/>
  <c r="Q485" i="12"/>
  <c r="V485" i="12"/>
  <c r="G487" i="12"/>
  <c r="M487" i="12" s="1"/>
  <c r="I487" i="12"/>
  <c r="K487" i="12"/>
  <c r="O487" i="12"/>
  <c r="Q487" i="12"/>
  <c r="V487" i="12"/>
  <c r="G489" i="12"/>
  <c r="I489" i="12"/>
  <c r="K489" i="12"/>
  <c r="M489" i="12"/>
  <c r="O489" i="12"/>
  <c r="Q489" i="12"/>
  <c r="V489" i="12"/>
  <c r="G500" i="12"/>
  <c r="M500" i="12" s="1"/>
  <c r="I500" i="12"/>
  <c r="K500" i="12"/>
  <c r="O500" i="12"/>
  <c r="Q500" i="12"/>
  <c r="V500" i="12"/>
  <c r="G502" i="12"/>
  <c r="M502" i="12" s="1"/>
  <c r="I502" i="12"/>
  <c r="K502" i="12"/>
  <c r="O502" i="12"/>
  <c r="Q502" i="12"/>
  <c r="V502" i="12"/>
  <c r="G514" i="12"/>
  <c r="I514" i="12"/>
  <c r="K514" i="12"/>
  <c r="M514" i="12"/>
  <c r="O514" i="12"/>
  <c r="Q514" i="12"/>
  <c r="V514" i="12"/>
  <c r="G515" i="12"/>
  <c r="M515" i="12" s="1"/>
  <c r="I515" i="12"/>
  <c r="K515" i="12"/>
  <c r="O515" i="12"/>
  <c r="Q515" i="12"/>
  <c r="V515" i="12"/>
  <c r="G517" i="12"/>
  <c r="M517" i="12" s="1"/>
  <c r="I517" i="12"/>
  <c r="K517" i="12"/>
  <c r="O517" i="12"/>
  <c r="Q517" i="12"/>
  <c r="V517" i="12"/>
  <c r="G528" i="12"/>
  <c r="I528" i="12"/>
  <c r="K528" i="12"/>
  <c r="M528" i="12"/>
  <c r="O528" i="12"/>
  <c r="Q528" i="12"/>
  <c r="V528" i="12"/>
  <c r="G531" i="12"/>
  <c r="M531" i="12" s="1"/>
  <c r="I531" i="12"/>
  <c r="K531" i="12"/>
  <c r="O531" i="12"/>
  <c r="Q531" i="12"/>
  <c r="V531" i="12"/>
  <c r="G533" i="12"/>
  <c r="M533" i="12" s="1"/>
  <c r="I533" i="12"/>
  <c r="K533" i="12"/>
  <c r="O533" i="12"/>
  <c r="Q533" i="12"/>
  <c r="V533" i="12"/>
  <c r="G536" i="12"/>
  <c r="M536" i="12" s="1"/>
  <c r="I536" i="12"/>
  <c r="K536" i="12"/>
  <c r="O536" i="12"/>
  <c r="Q536" i="12"/>
  <c r="V536" i="12"/>
  <c r="G538" i="12"/>
  <c r="M538" i="12" s="1"/>
  <c r="I538" i="12"/>
  <c r="K538" i="12"/>
  <c r="O538" i="12"/>
  <c r="Q538" i="12"/>
  <c r="V538" i="12"/>
  <c r="G541" i="12"/>
  <c r="I541" i="12"/>
  <c r="K541" i="12"/>
  <c r="M541" i="12"/>
  <c r="O541" i="12"/>
  <c r="Q541" i="12"/>
  <c r="V541" i="12"/>
  <c r="G543" i="12"/>
  <c r="M543" i="12" s="1"/>
  <c r="I543" i="12"/>
  <c r="K543" i="12"/>
  <c r="O543" i="12"/>
  <c r="Q543" i="12"/>
  <c r="V543" i="12"/>
  <c r="G546" i="12"/>
  <c r="M546" i="12" s="1"/>
  <c r="I546" i="12"/>
  <c r="K546" i="12"/>
  <c r="O546" i="12"/>
  <c r="Q546" i="12"/>
  <c r="V546" i="12"/>
  <c r="G549" i="12"/>
  <c r="I549" i="12"/>
  <c r="K549" i="12"/>
  <c r="M549" i="12"/>
  <c r="O549" i="12"/>
  <c r="Q549" i="12"/>
  <c r="V549" i="12"/>
  <c r="G552" i="12"/>
  <c r="I552" i="12"/>
  <c r="K552" i="12"/>
  <c r="M552" i="12"/>
  <c r="O552" i="12"/>
  <c r="Q552" i="12"/>
  <c r="V552" i="12"/>
  <c r="G554" i="12"/>
  <c r="M554" i="12" s="1"/>
  <c r="I554" i="12"/>
  <c r="K554" i="12"/>
  <c r="O554" i="12"/>
  <c r="Q554" i="12"/>
  <c r="V554" i="12"/>
  <c r="G556" i="12"/>
  <c r="I556" i="12"/>
  <c r="K556" i="12"/>
  <c r="M556" i="12"/>
  <c r="O556" i="12"/>
  <c r="Q556" i="12"/>
  <c r="V556" i="12"/>
  <c r="G557" i="12"/>
  <c r="I557" i="12"/>
  <c r="K557" i="12"/>
  <c r="M557" i="12"/>
  <c r="O557" i="12"/>
  <c r="Q557" i="12"/>
  <c r="V557" i="12"/>
  <c r="G559" i="12"/>
  <c r="M559" i="12" s="1"/>
  <c r="I559" i="12"/>
  <c r="K559" i="12"/>
  <c r="O559" i="12"/>
  <c r="Q559" i="12"/>
  <c r="V559" i="12"/>
  <c r="G562" i="12"/>
  <c r="M562" i="12" s="1"/>
  <c r="I562" i="12"/>
  <c r="I561" i="12" s="1"/>
  <c r="K562" i="12"/>
  <c r="O562" i="12"/>
  <c r="Q562" i="12"/>
  <c r="V562" i="12"/>
  <c r="G564" i="12"/>
  <c r="I564" i="12"/>
  <c r="K564" i="12"/>
  <c r="M564" i="12"/>
  <c r="O564" i="12"/>
  <c r="Q564" i="12"/>
  <c r="V564" i="12"/>
  <c r="G565" i="12"/>
  <c r="I565" i="12"/>
  <c r="K565" i="12"/>
  <c r="M565" i="12"/>
  <c r="O565" i="12"/>
  <c r="Q565" i="12"/>
  <c r="V565" i="12"/>
  <c r="G567" i="12"/>
  <c r="G561" i="12" s="1"/>
  <c r="I66" i="1" s="1"/>
  <c r="I567" i="12"/>
  <c r="K567" i="12"/>
  <c r="O567" i="12"/>
  <c r="O561" i="12" s="1"/>
  <c r="Q567" i="12"/>
  <c r="V567" i="12"/>
  <c r="G569" i="12"/>
  <c r="I569" i="12"/>
  <c r="K569" i="12"/>
  <c r="M569" i="12"/>
  <c r="O569" i="12"/>
  <c r="Q569" i="12"/>
  <c r="V569" i="12"/>
  <c r="G570" i="12"/>
  <c r="I570" i="12"/>
  <c r="K570" i="12"/>
  <c r="M570" i="12"/>
  <c r="O570" i="12"/>
  <c r="Q570" i="12"/>
  <c r="V570" i="12"/>
  <c r="G571" i="12"/>
  <c r="M571" i="12" s="1"/>
  <c r="I571" i="12"/>
  <c r="K571" i="12"/>
  <c r="O571" i="12"/>
  <c r="Q571" i="12"/>
  <c r="V571" i="12"/>
  <c r="G572" i="12"/>
  <c r="I572" i="12"/>
  <c r="K572" i="12"/>
  <c r="M572" i="12"/>
  <c r="O572" i="12"/>
  <c r="Q572" i="12"/>
  <c r="V572" i="12"/>
  <c r="G573" i="12"/>
  <c r="I573" i="12"/>
  <c r="K573" i="12"/>
  <c r="M573" i="12"/>
  <c r="O573" i="12"/>
  <c r="Q573" i="12"/>
  <c r="V573" i="12"/>
  <c r="G574" i="12"/>
  <c r="M574" i="12" s="1"/>
  <c r="I574" i="12"/>
  <c r="K574" i="12"/>
  <c r="O574" i="12"/>
  <c r="Q574" i="12"/>
  <c r="V574" i="12"/>
  <c r="G575" i="12"/>
  <c r="M575" i="12" s="1"/>
  <c r="I575" i="12"/>
  <c r="K575" i="12"/>
  <c r="O575" i="12"/>
  <c r="Q575" i="12"/>
  <c r="V575" i="12"/>
  <c r="G576" i="12"/>
  <c r="I576" i="12"/>
  <c r="K576" i="12"/>
  <c r="M576" i="12"/>
  <c r="O576" i="12"/>
  <c r="Q576" i="12"/>
  <c r="V576" i="12"/>
  <c r="G577" i="12"/>
  <c r="M577" i="12" s="1"/>
  <c r="I577" i="12"/>
  <c r="K577" i="12"/>
  <c r="O577" i="12"/>
  <c r="Q577" i="12"/>
  <c r="V577" i="12"/>
  <c r="G578" i="12"/>
  <c r="M578" i="12" s="1"/>
  <c r="I578" i="12"/>
  <c r="K578" i="12"/>
  <c r="O578" i="12"/>
  <c r="Q578" i="12"/>
  <c r="V578" i="12"/>
  <c r="G579" i="12"/>
  <c r="M579" i="12" s="1"/>
  <c r="I579" i="12"/>
  <c r="K579" i="12"/>
  <c r="O579" i="12"/>
  <c r="Q579" i="12"/>
  <c r="V579" i="12"/>
  <c r="G580" i="12"/>
  <c r="M580" i="12" s="1"/>
  <c r="I580" i="12"/>
  <c r="K580" i="12"/>
  <c r="O580" i="12"/>
  <c r="Q580" i="12"/>
  <c r="V580" i="12"/>
  <c r="G581" i="12"/>
  <c r="M581" i="12" s="1"/>
  <c r="I581" i="12"/>
  <c r="K581" i="12"/>
  <c r="O581" i="12"/>
  <c r="Q581" i="12"/>
  <c r="V581" i="12"/>
  <c r="G582" i="12"/>
  <c r="I582" i="12"/>
  <c r="K582" i="12"/>
  <c r="M582" i="12"/>
  <c r="O582" i="12"/>
  <c r="Q582" i="12"/>
  <c r="V582" i="12"/>
  <c r="G583" i="12"/>
  <c r="M583" i="12" s="1"/>
  <c r="I583" i="12"/>
  <c r="K583" i="12"/>
  <c r="O583" i="12"/>
  <c r="Q583" i="12"/>
  <c r="V583" i="12"/>
  <c r="G584" i="12"/>
  <c r="M584" i="12" s="1"/>
  <c r="I584" i="12"/>
  <c r="K584" i="12"/>
  <c r="O584" i="12"/>
  <c r="Q584" i="12"/>
  <c r="V584" i="12"/>
  <c r="G585" i="12"/>
  <c r="I585" i="12"/>
  <c r="K585" i="12"/>
  <c r="M585" i="12"/>
  <c r="O585" i="12"/>
  <c r="Q585" i="12"/>
  <c r="V585" i="12"/>
  <c r="G586" i="12"/>
  <c r="I586" i="12"/>
  <c r="K586" i="12"/>
  <c r="M586" i="12"/>
  <c r="O586" i="12"/>
  <c r="Q586" i="12"/>
  <c r="V586" i="12"/>
  <c r="G587" i="12"/>
  <c r="M587" i="12" s="1"/>
  <c r="I587" i="12"/>
  <c r="K587" i="12"/>
  <c r="O587" i="12"/>
  <c r="Q587" i="12"/>
  <c r="V587" i="12"/>
  <c r="G589" i="12"/>
  <c r="I589" i="12"/>
  <c r="K589" i="12"/>
  <c r="M589" i="12"/>
  <c r="O589" i="12"/>
  <c r="Q589" i="12"/>
  <c r="V589" i="12"/>
  <c r="G590" i="12"/>
  <c r="I590" i="12"/>
  <c r="K590" i="12"/>
  <c r="M590" i="12"/>
  <c r="O590" i="12"/>
  <c r="Q590" i="12"/>
  <c r="V590" i="12"/>
  <c r="G591" i="12"/>
  <c r="M591" i="12" s="1"/>
  <c r="I591" i="12"/>
  <c r="K591" i="12"/>
  <c r="O591" i="12"/>
  <c r="Q591" i="12"/>
  <c r="V591" i="12"/>
  <c r="G593" i="12"/>
  <c r="M593" i="12" s="1"/>
  <c r="I593" i="12"/>
  <c r="K593" i="12"/>
  <c r="O593" i="12"/>
  <c r="Q593" i="12"/>
  <c r="V593" i="12"/>
  <c r="G595" i="12"/>
  <c r="I595" i="12"/>
  <c r="K595" i="12"/>
  <c r="M595" i="12"/>
  <c r="O595" i="12"/>
  <c r="Q595" i="12"/>
  <c r="V595" i="12"/>
  <c r="G597" i="12"/>
  <c r="M597" i="12" s="1"/>
  <c r="I597" i="12"/>
  <c r="K597" i="12"/>
  <c r="O597" i="12"/>
  <c r="Q597" i="12"/>
  <c r="V597" i="12"/>
  <c r="G599" i="12"/>
  <c r="M599" i="12" s="1"/>
  <c r="I599" i="12"/>
  <c r="K599" i="12"/>
  <c r="O599" i="12"/>
  <c r="Q599" i="12"/>
  <c r="V599" i="12"/>
  <c r="G601" i="12"/>
  <c r="M601" i="12" s="1"/>
  <c r="I601" i="12"/>
  <c r="K601" i="12"/>
  <c r="O601" i="12"/>
  <c r="Q601" i="12"/>
  <c r="V601" i="12"/>
  <c r="G604" i="12"/>
  <c r="M604" i="12" s="1"/>
  <c r="I604" i="12"/>
  <c r="K604" i="12"/>
  <c r="O604" i="12"/>
  <c r="Q604" i="12"/>
  <c r="V604" i="12"/>
  <c r="G606" i="12"/>
  <c r="M606" i="12" s="1"/>
  <c r="I606" i="12"/>
  <c r="K606" i="12"/>
  <c r="O606" i="12"/>
  <c r="Q606" i="12"/>
  <c r="V606" i="12"/>
  <c r="G607" i="12"/>
  <c r="I69" i="1" s="1"/>
  <c r="G608" i="12"/>
  <c r="M608" i="12" s="1"/>
  <c r="I608" i="12"/>
  <c r="I607" i="12" s="1"/>
  <c r="K608" i="12"/>
  <c r="O608" i="12"/>
  <c r="Q608" i="12"/>
  <c r="Q607" i="12" s="1"/>
  <c r="V608" i="12"/>
  <c r="V607" i="12" s="1"/>
  <c r="G612" i="12"/>
  <c r="I612" i="12"/>
  <c r="K612" i="12"/>
  <c r="M612" i="12"/>
  <c r="O612" i="12"/>
  <c r="O607" i="12" s="1"/>
  <c r="Q612" i="12"/>
  <c r="V612" i="12"/>
  <c r="G614" i="12"/>
  <c r="M614" i="12" s="1"/>
  <c r="I614" i="12"/>
  <c r="K614" i="12"/>
  <c r="O614" i="12"/>
  <c r="Q614" i="12"/>
  <c r="V614" i="12"/>
  <c r="G618" i="12"/>
  <c r="I618" i="12"/>
  <c r="K618" i="12"/>
  <c r="O618" i="12"/>
  <c r="Q618" i="12"/>
  <c r="V618" i="12"/>
  <c r="G624" i="12"/>
  <c r="M624" i="12" s="1"/>
  <c r="I624" i="12"/>
  <c r="K624" i="12"/>
  <c r="O624" i="12"/>
  <c r="Q624" i="12"/>
  <c r="V624" i="12"/>
  <c r="Q625" i="12"/>
  <c r="G626" i="12"/>
  <c r="M626" i="12" s="1"/>
  <c r="M625" i="12" s="1"/>
  <c r="I626" i="12"/>
  <c r="I625" i="12" s="1"/>
  <c r="K626" i="12"/>
  <c r="K625" i="12" s="1"/>
  <c r="O626" i="12"/>
  <c r="O625" i="12" s="1"/>
  <c r="Q626" i="12"/>
  <c r="V626" i="12"/>
  <c r="V625" i="12" s="1"/>
  <c r="G628" i="12"/>
  <c r="I628" i="12"/>
  <c r="K628" i="12"/>
  <c r="O628" i="12"/>
  <c r="Q628" i="12"/>
  <c r="V628" i="12"/>
  <c r="G629" i="12"/>
  <c r="M629" i="12" s="1"/>
  <c r="I629" i="12"/>
  <c r="K629" i="12"/>
  <c r="O629" i="12"/>
  <c r="Q629" i="12"/>
  <c r="V629" i="12"/>
  <c r="G630" i="12"/>
  <c r="M630" i="12" s="1"/>
  <c r="I630" i="12"/>
  <c r="K630" i="12"/>
  <c r="O630" i="12"/>
  <c r="Q630" i="12"/>
  <c r="V630" i="12"/>
  <c r="G631" i="12"/>
  <c r="I631" i="12"/>
  <c r="K631" i="12"/>
  <c r="M631" i="12"/>
  <c r="O631" i="12"/>
  <c r="Q631" i="12"/>
  <c r="V631" i="12"/>
  <c r="G632" i="12"/>
  <c r="M632" i="12" s="1"/>
  <c r="I632" i="12"/>
  <c r="K632" i="12"/>
  <c r="O632" i="12"/>
  <c r="Q632" i="12"/>
  <c r="V632" i="12"/>
  <c r="G633" i="12"/>
  <c r="M633" i="12" s="1"/>
  <c r="I633" i="12"/>
  <c r="K633" i="12"/>
  <c r="O633" i="12"/>
  <c r="Q633" i="12"/>
  <c r="V633" i="12"/>
  <c r="G634" i="12"/>
  <c r="I634" i="12"/>
  <c r="K634" i="12"/>
  <c r="M634" i="12"/>
  <c r="O634" i="12"/>
  <c r="Q634" i="12"/>
  <c r="V634" i="12"/>
  <c r="G635" i="12"/>
  <c r="M635" i="12" s="1"/>
  <c r="I635" i="12"/>
  <c r="K635" i="12"/>
  <c r="O635" i="12"/>
  <c r="Q635" i="12"/>
  <c r="V635" i="12"/>
  <c r="G637" i="12"/>
  <c r="M637" i="12" s="1"/>
  <c r="I637" i="12"/>
  <c r="K637" i="12"/>
  <c r="O637" i="12"/>
  <c r="Q637" i="12"/>
  <c r="V637" i="12"/>
  <c r="G639" i="12"/>
  <c r="M639" i="12" s="1"/>
  <c r="I639" i="12"/>
  <c r="K639" i="12"/>
  <c r="O639" i="12"/>
  <c r="Q639" i="12"/>
  <c r="V639" i="12"/>
  <c r="G641" i="12"/>
  <c r="M641" i="12" s="1"/>
  <c r="I641" i="12"/>
  <c r="K641" i="12"/>
  <c r="O641" i="12"/>
  <c r="Q641" i="12"/>
  <c r="V641" i="12"/>
  <c r="G642" i="12"/>
  <c r="I642" i="12"/>
  <c r="K642" i="12"/>
  <c r="M642" i="12"/>
  <c r="O642" i="12"/>
  <c r="Q642" i="12"/>
  <c r="V642" i="12"/>
  <c r="G646" i="12"/>
  <c r="M646" i="12" s="1"/>
  <c r="I646" i="12"/>
  <c r="I645" i="12" s="1"/>
  <c r="K646" i="12"/>
  <c r="O646" i="12"/>
  <c r="O645" i="12" s="1"/>
  <c r="Q646" i="12"/>
  <c r="Q645" i="12" s="1"/>
  <c r="V646" i="12"/>
  <c r="V645" i="12" s="1"/>
  <c r="G647" i="12"/>
  <c r="I647" i="12"/>
  <c r="K647" i="12"/>
  <c r="M647" i="12"/>
  <c r="O647" i="12"/>
  <c r="Q647" i="12"/>
  <c r="V647" i="12"/>
  <c r="G649" i="12"/>
  <c r="I649" i="12"/>
  <c r="K649" i="12"/>
  <c r="O649" i="12"/>
  <c r="Q649" i="12"/>
  <c r="V649" i="12"/>
  <c r="G651" i="12"/>
  <c r="M651" i="12" s="1"/>
  <c r="I651" i="12"/>
  <c r="K651" i="12"/>
  <c r="K648" i="12" s="1"/>
  <c r="O651" i="12"/>
  <c r="Q651" i="12"/>
  <c r="V651" i="12"/>
  <c r="V648" i="12" s="1"/>
  <c r="G653" i="12"/>
  <c r="M653" i="12" s="1"/>
  <c r="I653" i="12"/>
  <c r="K653" i="12"/>
  <c r="O653" i="12"/>
  <c r="Q653" i="12"/>
  <c r="V653" i="12"/>
  <c r="G654" i="12"/>
  <c r="M654" i="12" s="1"/>
  <c r="I654" i="12"/>
  <c r="K654" i="12"/>
  <c r="O654" i="12"/>
  <c r="Q654" i="12"/>
  <c r="V654" i="12"/>
  <c r="G656" i="12"/>
  <c r="M656" i="12" s="1"/>
  <c r="M655" i="12" s="1"/>
  <c r="I656" i="12"/>
  <c r="I655" i="12" s="1"/>
  <c r="K656" i="12"/>
  <c r="K655" i="12" s="1"/>
  <c r="O656" i="12"/>
  <c r="O655" i="12" s="1"/>
  <c r="Q656" i="12"/>
  <c r="Q655" i="12" s="1"/>
  <c r="V656" i="12"/>
  <c r="V655" i="12" s="1"/>
  <c r="AE658" i="12"/>
  <c r="F40" i="1" s="1"/>
  <c r="I648" i="12" l="1"/>
  <c r="K645" i="12"/>
  <c r="G645" i="12"/>
  <c r="K613" i="12"/>
  <c r="K607" i="12"/>
  <c r="V561" i="12"/>
  <c r="K561" i="12"/>
  <c r="Q527" i="12"/>
  <c r="I527" i="12"/>
  <c r="O463" i="12"/>
  <c r="V446" i="12"/>
  <c r="V329" i="12"/>
  <c r="K329" i="12"/>
  <c r="V290" i="12"/>
  <c r="K290" i="12"/>
  <c r="K254" i="12"/>
  <c r="K162" i="12"/>
  <c r="O92" i="12"/>
  <c r="V42" i="12"/>
  <c r="K42" i="12"/>
  <c r="G40" i="12"/>
  <c r="I50" i="1" s="1"/>
  <c r="V8" i="12"/>
  <c r="I8" i="12"/>
  <c r="F39" i="1"/>
  <c r="F41" i="1"/>
  <c r="Q648" i="12"/>
  <c r="G648" i="12"/>
  <c r="I74" i="1" s="1"/>
  <c r="I20" i="1" s="1"/>
  <c r="I627" i="12"/>
  <c r="G625" i="12"/>
  <c r="I71" i="1" s="1"/>
  <c r="I18" i="1" s="1"/>
  <c r="I594" i="12"/>
  <c r="Q561" i="12"/>
  <c r="O527" i="12"/>
  <c r="G527" i="12"/>
  <c r="I65" i="1" s="1"/>
  <c r="K463" i="12"/>
  <c r="Q446" i="12"/>
  <c r="I446" i="12"/>
  <c r="G329" i="12"/>
  <c r="I61" i="1" s="1"/>
  <c r="Q329" i="12"/>
  <c r="I329" i="12"/>
  <c r="V312" i="12"/>
  <c r="K312" i="12"/>
  <c r="Q290" i="12"/>
  <c r="I290" i="12"/>
  <c r="V280" i="12"/>
  <c r="K280" i="12"/>
  <c r="I254" i="12"/>
  <c r="V162" i="12"/>
  <c r="I162" i="12"/>
  <c r="V119" i="12"/>
  <c r="K119" i="12"/>
  <c r="V92" i="12"/>
  <c r="K92" i="12"/>
  <c r="I42" i="12"/>
  <c r="Q8" i="12"/>
  <c r="O648" i="12"/>
  <c r="M645" i="12"/>
  <c r="K627" i="12"/>
  <c r="Q627" i="12"/>
  <c r="G627" i="12"/>
  <c r="I72" i="1" s="1"/>
  <c r="O613" i="12"/>
  <c r="G613" i="12"/>
  <c r="I70" i="1" s="1"/>
  <c r="Q594" i="12"/>
  <c r="V594" i="12"/>
  <c r="K594" i="12"/>
  <c r="M527" i="12"/>
  <c r="V463" i="12"/>
  <c r="I463" i="12"/>
  <c r="O446" i="12"/>
  <c r="G446" i="12"/>
  <c r="I63" i="1" s="1"/>
  <c r="I17" i="1" s="1"/>
  <c r="O329" i="12"/>
  <c r="O290" i="12"/>
  <c r="G290" i="12"/>
  <c r="I59" i="1" s="1"/>
  <c r="G280" i="12"/>
  <c r="I58" i="1" s="1"/>
  <c r="Q280" i="12"/>
  <c r="I280" i="12"/>
  <c r="G254" i="12"/>
  <c r="I56" i="1" s="1"/>
  <c r="Q162" i="12"/>
  <c r="G162" i="12"/>
  <c r="I55" i="1" s="1"/>
  <c r="Q119" i="12"/>
  <c r="I119" i="12"/>
  <c r="I92" i="12"/>
  <c r="G78" i="12"/>
  <c r="I52" i="1" s="1"/>
  <c r="V78" i="12"/>
  <c r="K78" i="12"/>
  <c r="Q42" i="12"/>
  <c r="O8" i="12"/>
  <c r="G655" i="12"/>
  <c r="V627" i="12"/>
  <c r="O627" i="12"/>
  <c r="M618" i="12"/>
  <c r="V613" i="12"/>
  <c r="V527" i="12"/>
  <c r="K527" i="12"/>
  <c r="Q463" i="12"/>
  <c r="G463" i="12"/>
  <c r="I64" i="1" s="1"/>
  <c r="M447" i="12"/>
  <c r="O312" i="12"/>
  <c r="G312" i="12"/>
  <c r="I60" i="1" s="1"/>
  <c r="M291" i="12"/>
  <c r="M290" i="12" s="1"/>
  <c r="O280" i="12"/>
  <c r="M276" i="12"/>
  <c r="M275" i="12" s="1"/>
  <c r="M255" i="12"/>
  <c r="O162" i="12"/>
  <c r="O119" i="12"/>
  <c r="Q92" i="12"/>
  <c r="I78" i="12"/>
  <c r="O78" i="12"/>
  <c r="O42" i="12"/>
  <c r="K8" i="12"/>
  <c r="M613" i="12"/>
  <c r="AF658" i="12"/>
  <c r="M649" i="12"/>
  <c r="M648" i="12" s="1"/>
  <c r="M628" i="12"/>
  <c r="M627" i="12" s="1"/>
  <c r="Q613" i="12"/>
  <c r="I613" i="12"/>
  <c r="O568" i="12"/>
  <c r="G568" i="12"/>
  <c r="I67" i="1" s="1"/>
  <c r="M446" i="12"/>
  <c r="M254" i="12"/>
  <c r="M92" i="12"/>
  <c r="I568" i="12"/>
  <c r="M607" i="12"/>
  <c r="O594" i="12"/>
  <c r="G594" i="12"/>
  <c r="I68" i="1" s="1"/>
  <c r="M568" i="12"/>
  <c r="M312" i="12"/>
  <c r="M119" i="12"/>
  <c r="M594" i="12"/>
  <c r="V568" i="12"/>
  <c r="K568" i="12"/>
  <c r="M78" i="12"/>
  <c r="M8" i="12"/>
  <c r="Q568" i="12"/>
  <c r="M42" i="12"/>
  <c r="M567" i="12"/>
  <c r="M561" i="12" s="1"/>
  <c r="M464" i="12"/>
  <c r="M463" i="12" s="1"/>
  <c r="M341" i="12"/>
  <c r="M329" i="12" s="1"/>
  <c r="M284" i="12"/>
  <c r="M280" i="12" s="1"/>
  <c r="M163" i="12"/>
  <c r="M162" i="12" s="1"/>
  <c r="M146" i="12"/>
  <c r="G92" i="12"/>
  <c r="I53" i="1" s="1"/>
  <c r="G42" i="12"/>
  <c r="I51" i="1" s="1"/>
  <c r="G8" i="12"/>
  <c r="M84" i="12"/>
  <c r="J28" i="1"/>
  <c r="J26" i="1"/>
  <c r="G38" i="1"/>
  <c r="F38" i="1"/>
  <c r="J23" i="1"/>
  <c r="J24" i="1"/>
  <c r="J25" i="1"/>
  <c r="J27" i="1"/>
  <c r="E24" i="1"/>
  <c r="E26" i="1"/>
  <c r="I73" i="1" l="1"/>
  <c r="I19" i="1" s="1"/>
  <c r="G658" i="12"/>
  <c r="I49" i="1"/>
  <c r="G40" i="1"/>
  <c r="H40" i="1" s="1"/>
  <c r="I40" i="1" s="1"/>
  <c r="G41" i="1"/>
  <c r="H41" i="1" s="1"/>
  <c r="I41" i="1" s="1"/>
  <c r="G39" i="1"/>
  <c r="G42" i="1" s="1"/>
  <c r="G25" i="1" s="1"/>
  <c r="A25" i="1" s="1"/>
  <c r="H39" i="1"/>
  <c r="F42" i="1"/>
  <c r="I39" i="1" l="1"/>
  <c r="I42" i="1" s="1"/>
  <c r="H42" i="1"/>
  <c r="A26" i="1"/>
  <c r="G26" i="1"/>
  <c r="I16" i="1"/>
  <c r="I21" i="1" s="1"/>
  <c r="I75" i="1"/>
  <c r="G23" i="1"/>
  <c r="A23" i="1" s="1"/>
  <c r="G28" i="1"/>
  <c r="J74" i="1" l="1"/>
  <c r="J50" i="1"/>
  <c r="J59" i="1"/>
  <c r="J71" i="1"/>
  <c r="J61" i="1"/>
  <c r="J54" i="1"/>
  <c r="J62" i="1"/>
  <c r="J70" i="1"/>
  <c r="J63" i="1"/>
  <c r="J73" i="1"/>
  <c r="J65" i="1"/>
  <c r="J56" i="1"/>
  <c r="J64" i="1"/>
  <c r="J72" i="1"/>
  <c r="J51" i="1"/>
  <c r="J67" i="1"/>
  <c r="J53" i="1"/>
  <c r="J49" i="1"/>
  <c r="J58" i="1"/>
  <c r="J66" i="1"/>
  <c r="J55" i="1"/>
  <c r="J69" i="1"/>
  <c r="J57" i="1"/>
  <c r="J52" i="1"/>
  <c r="J60" i="1"/>
  <c r="J68" i="1"/>
  <c r="G24" i="1"/>
  <c r="A27" i="1" s="1"/>
  <c r="A24" i="1"/>
  <c r="J39" i="1"/>
  <c r="J42" i="1" s="1"/>
  <c r="J41" i="1"/>
  <c r="J40" i="1"/>
  <c r="G29" i="1" l="1"/>
  <c r="G27" i="1" s="1"/>
  <c r="A29" i="1"/>
  <c r="J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Doležal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<sst xmlns="http://schemas.openxmlformats.org/spreadsheetml/2006/main" count="2716" uniqueCount="955">
  <si>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</si>
  <si>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</si>
  <si>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</si>
  <si>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</si>
  <si>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</si>
  <si>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</si>
  <si>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</si>
  <si>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</si>
  <si>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</si>
  <si>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</si>
  <si>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</si>
  <si>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</si>
  <si>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</si>
  <si>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</si>
  <si>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</si>
  <si>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</si>
  <si>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</si>
  <si>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</si>
  <si>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</si>
  <si>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</si>
  <si>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</si>
  <si>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</si>
  <si>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</si>
  <si>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</si>
  <si>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</si>
  <si>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</si>
  <si>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</si>
  <si>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</si>
  <si>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</si>
  <si>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</si>
  <si>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</si>
  <si>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</si>
  <si>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</si>
  <si>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</si>
  <si>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</si>
  <si>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</si>
  <si>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</si>
  <si>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</si>
  <si>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</si>
  <si>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</si>
  <si>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</si>
  <si>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</si>
  <si>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</si>
  <si>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011</t>
  </si>
  <si>
    <t>Stavební úpravy budovy Lidická 14 v Brně</t>
  </si>
  <si>
    <t>01</t>
  </si>
  <si>
    <t>Objekt:</t>
  </si>
  <si>
    <t>Rozpočet:</t>
  </si>
  <si>
    <t>042017</t>
  </si>
  <si>
    <t>INTAR a.s.</t>
  </si>
  <si>
    <t>Bezručova 81/17a</t>
  </si>
  <si>
    <t>Brno-Staré Brno</t>
  </si>
  <si>
    <t>60200</t>
  </si>
  <si>
    <t>25594443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</si>
  <si>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</si>
  <si>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</si>
  <si>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</si>
  <si>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</si>
  <si>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</si>
  <si>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</si>
  <si>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</si>
  <si>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</si>
  <si>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</si>
  <si>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</si>
  <si>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</si>
  <si>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</si>
  <si>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</si>
  <si>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</si>
  <si>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</si>
  <si>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</si>
  <si>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Upravy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</si>
  <si>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</si>
  <si>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</si>
  <si>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</si>
  <si>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</si>
  <si>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</si>
  <si>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</si>
  <si>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800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</si>
  <si>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</si>
  <si>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</si>
  <si>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</si>
  <si>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</si>
  <si>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</si>
  <si>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</si>
  <si>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</si>
  <si>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</si>
  <si>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</si>
  <si>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</si>
  <si>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</si>
  <si>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</si>
  <si>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</si>
  <si>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</si>
  <si>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</si>
  <si>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</si>
  <si>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</si>
  <si>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</si>
  <si>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</si>
  <si>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</si>
  <si>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</si>
  <si>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</si>
  <si>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</si>
  <si>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</si>
  <si>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</si>
  <si>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</si>
  <si>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</si>
  <si>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</si>
  <si>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</si>
  <si>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</si>
  <si>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</si>
  <si>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</si>
  <si>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</si>
  <si>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</si>
  <si>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</si>
  <si>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</si>
  <si>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</si>
  <si>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</si>
  <si>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</si>
  <si>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</si>
  <si>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</si>
  <si>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</si>
  <si>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</si>
  <si>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</si>
  <si>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</si>
  <si>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</si>
  <si>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</si>
  <si>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</si>
  <si>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</si>
  <si>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</si>
  <si>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</si>
  <si>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</si>
  <si>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</si>
  <si>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</si>
  <si>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</si>
  <si>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</si>
  <si>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</si>
  <si>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</si>
  <si>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151826241R00</t>
  </si>
  <si>
    <t>Vrty pro mikropiloty průměr do 195 mm, hor.2</t>
  </si>
  <si>
    <t>m</t>
  </si>
  <si>
    <t>RTS 20/ I</t>
  </si>
  <si>
    <t>Indiv</t>
  </si>
  <si>
    <t>Práce</t>
  </si>
  <si>
    <t>POL1_</t>
  </si>
  <si>
    <t>31*9</t>
  </si>
  <si>
    <t>VV</t>
  </si>
  <si>
    <t>2649011R</t>
  </si>
  <si>
    <t>Přípl. za vrty šikmé do 18 st.,do195 mm, hl. do 10 m</t>
  </si>
  <si>
    <t>Vlastní</t>
  </si>
  <si>
    <t>14*9</t>
  </si>
  <si>
    <t>167101105R00</t>
  </si>
  <si>
    <t>Naložení výkopku z hor. 1-4</t>
  </si>
  <si>
    <t>m3</t>
  </si>
  <si>
    <t>Na vzdálenost do 20 m vodorovně a do 4 m svisle.</t>
  </si>
  <si>
    <t>POP</t>
  </si>
  <si>
    <t>z vrtů : 0,0975*0,0975*3,14*9*31</t>
  </si>
  <si>
    <t>ze zásypů : 9</t>
  </si>
  <si>
    <t>161101501R00</t>
  </si>
  <si>
    <t>Svislé přemístění výkopku z hor. 1-4 ruční</t>
  </si>
  <si>
    <t>162701105RT3</t>
  </si>
  <si>
    <t>Vodorovné přemístění výkopku z hor.1-4 do 10000 m nosnost 12 t</t>
  </si>
  <si>
    <t>162701109RT3</t>
  </si>
  <si>
    <t>Příplatek k vod. přemístění hor.1-4 za další 1 km nosnost 12 t</t>
  </si>
  <si>
    <t>10*17,328</t>
  </si>
  <si>
    <t>171201101R00</t>
  </si>
  <si>
    <t>Uložení sypaniny do násypů nezhutněných</t>
  </si>
  <si>
    <t>Uložení sypaniny do násypů nebo na skládku s rozprostřením sypaniny ve vrstvách a s hrubým urovnáním.</t>
  </si>
  <si>
    <t>Odkaz na mn. položky pořadí 3 : 17,32805</t>
  </si>
  <si>
    <t>167101201R00</t>
  </si>
  <si>
    <t>Nakládání výkopku z hor.1 ÷ 4 - ručně</t>
  </si>
  <si>
    <t>199000002R00</t>
  </si>
  <si>
    <t>Poplatek za skládku horniny 1- 4</t>
  </si>
  <si>
    <t>162201201R00</t>
  </si>
  <si>
    <t>Vodorovné přemíst. výkopku ruční hor.1-4, do 10m</t>
  </si>
  <si>
    <t>162201210R00</t>
  </si>
  <si>
    <t>Příplatek za dalš.10 m, kolečko, výkop. z hor.1- 4</t>
  </si>
  <si>
    <t>10*17,33</t>
  </si>
  <si>
    <t>139711101R00</t>
  </si>
  <si>
    <t>Vykopávka v uzavřených prostorách v hor.1-4</t>
  </si>
  <si>
    <t>R 1101</t>
  </si>
  <si>
    <t>vyklizení púdního prostoru a podzemí</t>
  </si>
  <si>
    <t>kpl</t>
  </si>
  <si>
    <t>27R010</t>
  </si>
  <si>
    <t>D+M kotevní deska P25*250-250 včetně navaření na výztužnou trubku</t>
  </si>
  <si>
    <t xml:space="preserve">t     </t>
  </si>
  <si>
    <t>1,05*9,81*31*0,001</t>
  </si>
  <si>
    <t>13487110R</t>
  </si>
  <si>
    <t>Tyč průřezu HEB 140, hrubé, jakost oceli S235 11375</t>
  </si>
  <si>
    <t>t</t>
  </si>
  <si>
    <t>SPCM</t>
  </si>
  <si>
    <t>Specifikace</t>
  </si>
  <si>
    <t>POL3_</t>
  </si>
  <si>
    <t>prořez 5% : 1,05*1,25*58*33,7*0,001</t>
  </si>
  <si>
    <t>298R</t>
  </si>
  <si>
    <t>tixotropní injektážní směs</t>
  </si>
  <si>
    <t xml:space="preserve">m3    </t>
  </si>
  <si>
    <t>229942112R00</t>
  </si>
  <si>
    <t>Trubkové mikropiloty z oc.11 523, hladké D 105 mm</t>
  </si>
  <si>
    <t>Včetně vyčištění vrtu, dodání a výrobu cementové zálivky, sestavení mikropiloty, veškeré úpravy po injektování.</t>
  </si>
  <si>
    <t>mikropilota MP1 : 31*9</t>
  </si>
  <si>
    <t>229946122R00</t>
  </si>
  <si>
    <t>Hlavy mikropilot tlakových/tahových D do 105 mm</t>
  </si>
  <si>
    <t>kus</t>
  </si>
  <si>
    <t>282602113R00</t>
  </si>
  <si>
    <t>Injektáž mikropilot/kotev s 2obturátor,do 4,5 MPa</t>
  </si>
  <si>
    <t>h</t>
  </si>
  <si>
    <t>282604129R00</t>
  </si>
  <si>
    <t>Příplatek za injektáž aktivov. směsmi v podzemí</t>
  </si>
  <si>
    <t>273313511R00</t>
  </si>
  <si>
    <t>Beton základových desek prostý C 12/15  podkladní beton</t>
  </si>
  <si>
    <t>(5+3,6+3,8+2,75+4,97+5,02)*0,8*1*0,1</t>
  </si>
  <si>
    <t>274321411R00</t>
  </si>
  <si>
    <t>Železobeton základových pasů C 25/30,pohledový,</t>
  </si>
  <si>
    <t>(5+3,6+3,8+2,75+4,97+5,02)*0,75*1</t>
  </si>
  <si>
    <t>274361214R00</t>
  </si>
  <si>
    <t>Výztuž základových pasů do 12 mm z oceli 10505 (R)</t>
  </si>
  <si>
    <t>1491,84*1,25*0,001</t>
  </si>
  <si>
    <t>274361314R00</t>
  </si>
  <si>
    <t>Výztuž základových pasů nad 12mm z oceli 10505 (R)</t>
  </si>
  <si>
    <t>151,05*1,25*0,001</t>
  </si>
  <si>
    <t>kotevní příložky : 6,04*1,05*31*0,001</t>
  </si>
  <si>
    <t>274351291R00</t>
  </si>
  <si>
    <t>Montáž bednění stěn základových pasů</t>
  </si>
  <si>
    <t>m2</t>
  </si>
  <si>
    <t>(6+3,6+3,8+5,02+4,97+2,75)*1</t>
  </si>
  <si>
    <t>274351216R00</t>
  </si>
  <si>
    <t>Bednění stěn základových pasů - odstranění</t>
  </si>
  <si>
    <t>Včetně očištění, vytřídění a uložení bednicího materiálu.</t>
  </si>
  <si>
    <t>boky : 5*0,75*1</t>
  </si>
  <si>
    <t>078872111R00</t>
  </si>
  <si>
    <t>Osazení ocel. nosníků, při opravách</t>
  </si>
  <si>
    <t>1,25*58</t>
  </si>
  <si>
    <t>282611117R00</t>
  </si>
  <si>
    <t>Hmoty pro injektáž vysokotlak.,struskoportland.325</t>
  </si>
  <si>
    <t>16*0,5</t>
  </si>
  <si>
    <t>28160621R11</t>
  </si>
  <si>
    <t>injektáž cihelného zdiva tl. do 80 cm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</si>
  <si>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</si>
  <si>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58*0,75</t>
  </si>
  <si>
    <t>970031250R00</t>
  </si>
  <si>
    <t>Vrtání jádrové do zdiva cihelného do D 250 mm</t>
  </si>
  <si>
    <t>349231811RT2</t>
  </si>
  <si>
    <t>Přizdívka ostění s ozubem z cihel, kapsy do 15 cm, s použitím suché maltové směsi</t>
  </si>
  <si>
    <t>POL1_1</t>
  </si>
  <si>
    <t>odhad, dopřesní se až po vybour.stávaj. : 113,87*0,5</t>
  </si>
  <si>
    <t xml:space="preserve">výplní otvorů : </t>
  </si>
  <si>
    <t>349234831R00</t>
  </si>
  <si>
    <t>Doplnění zdiva okenních obrub</t>
  </si>
  <si>
    <t>odhad : 20</t>
  </si>
  <si>
    <t>349235851R00</t>
  </si>
  <si>
    <t>Doplnění plošných fasádních prvků vylož. do 8 cm</t>
  </si>
  <si>
    <t>odhad : 15</t>
  </si>
  <si>
    <t>380941113RT1</t>
  </si>
  <si>
    <t>Výztuž helikální 1 x D 8 mm, drážka, cihel. zdivu, VAH 1 x D 8 mm, P v tahu 880 MPa, drážka, cih.zdivo</t>
  </si>
  <si>
    <t xml:space="preserve">sanace trhlin fasáda : </t>
  </si>
  <si>
    <t>odhad : 80*1,1</t>
  </si>
  <si>
    <t>380941223RT3</t>
  </si>
  <si>
    <t>Výztuž helikální 2 x D 8 mm, drážka, věnec, Helibar 2 x D 8 mm, P v tahu 1128 MPa, drážka,</t>
  </si>
  <si>
    <t xml:space="preserve">stažení objektu ve věnci : </t>
  </si>
  <si>
    <t>odhad : 225*1,1</t>
  </si>
  <si>
    <t>49R1</t>
  </si>
  <si>
    <t>distanční tělíska</t>
  </si>
  <si>
    <t>49R5</t>
  </si>
  <si>
    <t>příprava před betonáží-vyškrábání spár,penetrační nátěr-věnců</t>
  </si>
  <si>
    <t>13335464R</t>
  </si>
  <si>
    <t>Úhelník nerovnoramenný L jakost S235 150*75*9 mm 11375</t>
  </si>
  <si>
    <t>10% prořez : 1,1*292,6*0,001</t>
  </si>
  <si>
    <t>4R12</t>
  </si>
  <si>
    <t>D+M kotevní desky</t>
  </si>
  <si>
    <t>10% prořez : (53,69+3,18+3,39+35,61+5,28+29,67)*1,1*0,001</t>
  </si>
  <si>
    <t>4R13</t>
  </si>
  <si>
    <t>spojovací materál,závit.tyče,chemické kotvy</t>
  </si>
  <si>
    <t>317361161R00</t>
  </si>
  <si>
    <t>Výztuž ztužujících věnců kleneb z oceli 10505 (R)</t>
  </si>
  <si>
    <t>225,3*1,1*0,001</t>
  </si>
  <si>
    <t>417321414R00</t>
  </si>
  <si>
    <t>Ztužující pásy a věnce z betonu železového C 25/30</t>
  </si>
  <si>
    <t>věnec V1 : 19,45*0,3*0,2</t>
  </si>
  <si>
    <t>věnec V2 : 29,39*0,3*0,15</t>
  </si>
  <si>
    <t>věnec V3 : 18,59*0,25*0,15</t>
  </si>
  <si>
    <t>953981301R00</t>
  </si>
  <si>
    <t>Chemické kotvy, cihly, hl.150 mm, M12, malta POLY</t>
  </si>
  <si>
    <t>417351111R00</t>
  </si>
  <si>
    <t>Bednění ztužujících věnců, obě strany - zřízení</t>
  </si>
  <si>
    <t xml:space="preserve">m2    </t>
  </si>
  <si>
    <t>věnecV1 : 19,45*0,2*2</t>
  </si>
  <si>
    <t>věnec V2 : 29,39*0,15*2</t>
  </si>
  <si>
    <t>věnec V3 : 18,59*0,15*2</t>
  </si>
  <si>
    <t>417351116R00</t>
  </si>
  <si>
    <t>Bednění ztužujících pásů a věnců - odstranění</t>
  </si>
  <si>
    <t>413941123RU5</t>
  </si>
  <si>
    <t>Osazení válcovaných nosníků ve stropech č. 14 - 22 včetně dodávky profilu U č. 20</t>
  </si>
  <si>
    <t>Z1-Z5 ,prořez 10% : 1,1*(866,4+1386,24+784,32+663,48+410,4)*0,001</t>
  </si>
  <si>
    <t>413941002R00</t>
  </si>
  <si>
    <t>Nosné svary stropní konstr. nosníků tl. do 12 mm</t>
  </si>
  <si>
    <t>413941121R00</t>
  </si>
  <si>
    <t>Osazení válcovaných nosníků ve stropech do č. 12</t>
  </si>
  <si>
    <t>610991111R00</t>
  </si>
  <si>
    <t>Zakrývání výplní vnitřních otvorů</t>
  </si>
  <si>
    <t xml:space="preserve">dvorní fasáda do 1 m2 : </t>
  </si>
  <si>
    <t>2.NP : 0,96*0,97</t>
  </si>
  <si>
    <t xml:space="preserve">dvorní fasáda do 2 m2 : </t>
  </si>
  <si>
    <t>2.NP : 0,64*2,35</t>
  </si>
  <si>
    <t>3.NP : 0,64*2,29</t>
  </si>
  <si>
    <t>4.NP : 0,64*2,35</t>
  </si>
  <si>
    <t xml:space="preserve">dvorní fasáda  do 4m2 : </t>
  </si>
  <si>
    <t>2.NP : 1,26*2,4*3</t>
  </si>
  <si>
    <t>3.NP : 1,27*2,3*3+0,98*2,4</t>
  </si>
  <si>
    <t>4.NP : 1,55*2,26+1,26*2,16*3+0,96*2,16</t>
  </si>
  <si>
    <t xml:space="preserve">dvorní fasáda nad 4 m2 : </t>
  </si>
  <si>
    <t>2.NP : 2,71*2,37</t>
  </si>
  <si>
    <t>3.NP : 2,7*2,9</t>
  </si>
  <si>
    <t>4.NP : 2,69*2,23</t>
  </si>
  <si>
    <t xml:space="preserve">uliční fasáda kastlová okna do 2m2 : </t>
  </si>
  <si>
    <t>2.NP : 1,1*2,1*6+0,66*2,1*2</t>
  </si>
  <si>
    <t>3.NP : 1,1*2,15*8</t>
  </si>
  <si>
    <t>4.NP : 1,1*2,02*8</t>
  </si>
  <si>
    <t xml:space="preserve">uliční fasáda kastlová okna do 4m2 : </t>
  </si>
  <si>
    <t>2.NP : 1,38*2,96</t>
  </si>
  <si>
    <t>610991004R00</t>
  </si>
  <si>
    <t>Začišťovací okenní lišta pro omítku tl. 15 mm</t>
  </si>
  <si>
    <t>pro napojení vnitřního ostění : 284,67</t>
  </si>
  <si>
    <t>611481211RT2</t>
  </si>
  <si>
    <t>Montáž výztužné sítě (perlinky) do stěrky-stropy, včetně výztužné sítě a stěrkového tmelu</t>
  </si>
  <si>
    <t>potažení napraží po výměně oken : 19,663*1,4</t>
  </si>
  <si>
    <t xml:space="preserve">40% na přesahy : </t>
  </si>
  <si>
    <t>612421321R00</t>
  </si>
  <si>
    <t>Oprava vápen.omítek stěn do 30 % pl. - hladkých</t>
  </si>
  <si>
    <t>komíny v půdním prostoru : (2,85*2+0,5*2)*5</t>
  </si>
  <si>
    <t>dtto : (1,9*2+0,5*2+1,3*2+0,5*2+1,25*2+0,5*2)*5</t>
  </si>
  <si>
    <t>štíty : 17*5/2*2</t>
  </si>
  <si>
    <t>612425931RT2</t>
  </si>
  <si>
    <t>Omítka vápenná vnitřního ostění - štuková, s použitím suché maltové směsi</t>
  </si>
  <si>
    <t xml:space="preserve">odhady-nutno rozsah dopřesnit dle skutečnosti : </t>
  </si>
  <si>
    <t xml:space="preserve">po výměně oken : </t>
  </si>
  <si>
    <t>fasáda uliční 2.-4.NP : 0,45*3*2+0,4*2,15*8*6+0,4*2*2*8</t>
  </si>
  <si>
    <t>2.-4.NP nadpraží : 0,45*(1,28*6+2,72)+0,4*(1,3*6+1,1*2)+0,4*(1,29*6+1,1*2)</t>
  </si>
  <si>
    <t>dvorní 2.-4.NP : 0,35*(2,38*2*5+2,35*2+0,97*2+1,26*3+2,71+0,64+0,96)</t>
  </si>
  <si>
    <t>ostění vč.nadpraží : 0,35*(2,3*2*5+2,38*2+1,27*3+2,7+0,64+0,98)</t>
  </si>
  <si>
    <t>0,35*(2,48*2+2,2*2*4+2,35*2+2,26*2+1,55+1,26*3+0,96+0,64)</t>
  </si>
  <si>
    <t>612481211RT2</t>
  </si>
  <si>
    <t>Montáž výztužné sítě (perlinky) do stěrky-stěny, včetně výztužné sítě a stěrkového tmelu</t>
  </si>
  <si>
    <t xml:space="preserve">potažení ploch pod parapety s přetažením přes původní omítku : </t>
  </si>
  <si>
    <t>aby nevznikly trhliny : 19,66*1,4</t>
  </si>
  <si>
    <t xml:space="preserve">40 % na přesahy : </t>
  </si>
  <si>
    <t>216904391R00</t>
  </si>
  <si>
    <t>Příplatek za ruční dočištění fasád kartáči</t>
  </si>
  <si>
    <t>dvorní včetně štítu : 252,84</t>
  </si>
  <si>
    <t>ostění odhad 30% pokud nebude otlučeno : 45,25/100*30</t>
  </si>
  <si>
    <t>fasáda uliční : 371,732</t>
  </si>
  <si>
    <t>ostění odhad 30% pokud nebude otlučeno : 68,616/100*30</t>
  </si>
  <si>
    <t>602016103RT3</t>
  </si>
  <si>
    <t>Postřik stěn sanační , ručně, 80 % pokrytí plochy</t>
  </si>
  <si>
    <t>uliční : 440,348</t>
  </si>
  <si>
    <t>dvorní : 220,09</t>
  </si>
  <si>
    <t>štít : 72</t>
  </si>
  <si>
    <t>612425931R00</t>
  </si>
  <si>
    <t>Omítka vápenná vnějšího ostění - štuková, s použitím suché maltové směsi</t>
  </si>
  <si>
    <t>POL1_0</t>
  </si>
  <si>
    <t>fasáda uliční 2.-4.NP : 0,1*3*2+0,1*2,15*8*6+0,1*2*2*8</t>
  </si>
  <si>
    <t>2.-4.NP nadpraží : 0,1*(1,28*6+2,72)+0,1*(1,3*6+1,1*2)+0,1*(1,29*6+1,1*2)</t>
  </si>
  <si>
    <t>dvorní 2.-4.NP : 0,2*(2,38*2*5+2,35*2+0,97*2+1,26*3+2,71+0,64+0,96)</t>
  </si>
  <si>
    <t>ostění vč.nadpraží : 0,2*(2,3*2*5+2,38*2+1,27*3+2,7+0,64+0,98)</t>
  </si>
  <si>
    <t>0,2*(2,48*2+2,2*2*4+2,35*2+2,26*2+1,55+1,26*3+0,96+0,64)</t>
  </si>
  <si>
    <t>612433322R00</t>
  </si>
  <si>
    <t>Omítka sanační vysoké zasolení, dvouvrstvá, 25 mm, odborný odhad dopřesní se dle resatur. průzkumu</t>
  </si>
  <si>
    <t xml:space="preserve">15% z ploch uliční a dvorní fasády : </t>
  </si>
  <si>
    <t>fasáda uliční : 371,732*0,15</t>
  </si>
  <si>
    <t>fasáda dvorní : 180,84*0,15</t>
  </si>
  <si>
    <t>619441110R00</t>
  </si>
  <si>
    <t>Vytažení profilů o délce do 2 m a šířce 10 cm</t>
  </si>
  <si>
    <t>profilace okolo oken svisle : 2,2*2*7+2,2*2*7</t>
  </si>
  <si>
    <t>dtto vodorovně : 1,4*6*2</t>
  </si>
  <si>
    <t>619441121R00</t>
  </si>
  <si>
    <t>Vytažení profilů o délce do 2 m a šířce nad 10 cm</t>
  </si>
  <si>
    <t>podokenní římsy : 1,8*6*2</t>
  </si>
  <si>
    <t>nadokenní římsy : 1,6*6+1,8*6</t>
  </si>
  <si>
    <t>bosáže mezi okny 2.NP : 1*6*11</t>
  </si>
  <si>
    <t>dtto v 1.NP : 1,2*6+1,1*7*2</t>
  </si>
  <si>
    <t>619441221R00</t>
  </si>
  <si>
    <t>Vytažení profilů o délce do 5 m a šířce nad 10 cm</t>
  </si>
  <si>
    <t>podokenní římsy : 3,4</t>
  </si>
  <si>
    <t>nadokenní římsy : 3,4*2</t>
  </si>
  <si>
    <t>619441321R00</t>
  </si>
  <si>
    <t>Vytažení profilů o délce nad 5 m a šířce nad 10 cm</t>
  </si>
  <si>
    <t>hlavní římsa pod okapem : 21</t>
  </si>
  <si>
    <t>římsa pod 3.NP : 21</t>
  </si>
  <si>
    <t>bosáže : (20,2+0,1*2)*3</t>
  </si>
  <si>
    <t>619442431R00</t>
  </si>
  <si>
    <t>Vytažení fabionů,hran a koutů jakékoliv délky</t>
  </si>
  <si>
    <t>odhad : 20,1*3</t>
  </si>
  <si>
    <t>620991004R00</t>
  </si>
  <si>
    <t xml:space="preserve">Začišťovací okenní lišta pro omítku tl. 15 mm </t>
  </si>
  <si>
    <t>fasáda uliční 2.-4.NP : 3*2+2,15*8*6+2*2*8</t>
  </si>
  <si>
    <t>2.-4.NP nadpraží : (1,28*6+2,72)+(1,3*6+1,1*2)+(1,29*6+1,1*2)</t>
  </si>
  <si>
    <t>dvorní 2.-4.NP : (2,38*2*5+2,35*2+0,97*2+1,26*3+2,71+0,64+0,96)</t>
  </si>
  <si>
    <t>(2,3*2*5+2,38*2+1,27*3+2,7+0,64+0,98)</t>
  </si>
  <si>
    <t>(2,48*2+2,2*2*4+2,35*2+2,26*2+1,55+1,26*3+0,96+0,64)</t>
  </si>
  <si>
    <t>620991121R00</t>
  </si>
  <si>
    <t>Zakrývání výplní vnějších otvorů z lešení</t>
  </si>
  <si>
    <t>116,9974</t>
  </si>
  <si>
    <t>622422221R00</t>
  </si>
  <si>
    <t>Oprava vnějších omítek vápen. štuk. II, do 20 %</t>
  </si>
  <si>
    <t>622425321R00</t>
  </si>
  <si>
    <t>Oprava vnějších omítek štukových, čl. V, do 30 %</t>
  </si>
  <si>
    <t>622425722R00</t>
  </si>
  <si>
    <t>Oprava vněj. omítek V, do 80%, štuk na 100% plochy</t>
  </si>
  <si>
    <t>622471317R00</t>
  </si>
  <si>
    <t>Nátěr nebo nástřik stěn vnějších, složitost 1 - 2, barva typ upřesní pam.ústav s projektantem</t>
  </si>
  <si>
    <t>fasáda dvorní : 180,84</t>
  </si>
  <si>
    <t>ostění : 45,25</t>
  </si>
  <si>
    <t>622471319R00</t>
  </si>
  <si>
    <t>Nátěr nebo nástřik stěn vnějších, složitost 5, typ nátěru a barva  bude odsouhl.s památkáři</t>
  </si>
  <si>
    <t xml:space="preserve">monochronní nátěr fasády prodyšný : </t>
  </si>
  <si>
    <t>ostění : 68,616</t>
  </si>
  <si>
    <t xml:space="preserve">podrobnosti ve restaurát.průzkumu : </t>
  </si>
  <si>
    <t>622491142R00</t>
  </si>
  <si>
    <t>Nátěr fasády hydrofobní 2 x,  římsy nad oplechováním proti ostřik.vodě</t>
  </si>
  <si>
    <t>20,1*0,5*2+1,8*6*0,5+3,5*2*0,5+1,6*6*0,5</t>
  </si>
  <si>
    <t>0,6*0,6*2*7</t>
  </si>
  <si>
    <t>622901111R00</t>
  </si>
  <si>
    <t>Opracování oblin a hran stěn zdiva kamenného</t>
  </si>
  <si>
    <t xml:space="preserve">a štětci : </t>
  </si>
  <si>
    <t>kamenné ostění průjezd+kozoly balkónu : 3,3*2*4+3,4*4</t>
  </si>
  <si>
    <t>4*1,3*2+1,5*2+0,6*5</t>
  </si>
  <si>
    <t>kamenné sokly alternativně pod nátěrem odhad : 6,3-1,1+8,6-1,1</t>
  </si>
  <si>
    <t>622904112R00</t>
  </si>
  <si>
    <t>Očištění fasád tlakovou vodou složitost 1 - 2</t>
  </si>
  <si>
    <t>622904115R00</t>
  </si>
  <si>
    <t>Očištění fasád tlakovou vodou složitost 3 - 5</t>
  </si>
  <si>
    <t>fasáda uliční + čela balkón.desky : 371,732+1,1*0,2*2+4,5*0,2</t>
  </si>
  <si>
    <t>podhled balkón.deska : 1,1*4,5</t>
  </si>
  <si>
    <t>622904212R00</t>
  </si>
  <si>
    <t>Očištění organických nečiistot z fasád slož.1-2</t>
  </si>
  <si>
    <t>odhad 25% ploch : 180,84/100*25</t>
  </si>
  <si>
    <t>622904215R00</t>
  </si>
  <si>
    <t>Očištění organických nečiistot z fasád slož.3-5</t>
  </si>
  <si>
    <t>odhad 25% ploch : 573,1568/100*25</t>
  </si>
  <si>
    <t>62-01T00</t>
  </si>
  <si>
    <t>Kamenné prvky sanace metodou odsolovacích zábalů, včetně očištění za sucha špachtlemi, kartáčem</t>
  </si>
  <si>
    <t>kamenné ostění průjezd+kozoly balkónu : 0,9*3,3*2+3,4*0,6+0,65*0,9*2</t>
  </si>
  <si>
    <t>4*1,3*0,6+4*1*0,7/2*2+1*0,9</t>
  </si>
  <si>
    <t>kamenné sokly alternativně pod nátěrem odhad : 6,3*0,7-1,1*0,6+8,6*0,7-1,1*0,6</t>
  </si>
  <si>
    <t>62-02</t>
  </si>
  <si>
    <t>Kamenné prvky sanace zpevnění - odhad,  ester kysel.křemičité včetně injektáže drobných</t>
  </si>
  <si>
    <t>R-položka</t>
  </si>
  <si>
    <t>POL12_1</t>
  </si>
  <si>
    <t xml:space="preserve">podrobnosti viz restaurát.průzku : </t>
  </si>
  <si>
    <t>62-03</t>
  </si>
  <si>
    <t>Oprava a doplnění štukových prvků podokapní římsy, odhad, nutno dopřesnit dle stavu, technologie viz</t>
  </si>
  <si>
    <t>soubor</t>
  </si>
  <si>
    <t>restaurátor.průzkum : 1</t>
  </si>
  <si>
    <t>631312611R00</t>
  </si>
  <si>
    <t>Mazanina betonová tl. 5 - 8 cm C 16/20, na parapetech - pod doplnění dutin XPS</t>
  </si>
  <si>
    <t xml:space="preserve">po demontáži oken  a parapetů : </t>
  </si>
  <si>
    <t xml:space="preserve">fasáda uliční : </t>
  </si>
  <si>
    <t>2.-4.NP : (0,4*(1,28*6+2,72)+0,4*(1,3*6+1,1*2)+0,4*(1,29*6+1,1*2))*0,05</t>
  </si>
  <si>
    <t>dvorní 2.-4.NP : 0,4*(1,26*3+2,71+0,64+0,96)*0,05</t>
  </si>
  <si>
    <t>ostění vč.nadpraží : 0,4*(1,27*3+2,7+0,64+0,98)*0,05</t>
  </si>
  <si>
    <t>0,4*(1,55+2,69+1,26*3+0,96+0,64)*0,05</t>
  </si>
  <si>
    <t>631319171R00</t>
  </si>
  <si>
    <t>Příplatek za stržení povrchu mazaniny tl. 8 cm</t>
  </si>
  <si>
    <t>1,12</t>
  </si>
  <si>
    <t>631351101R00</t>
  </si>
  <si>
    <t>Bednění stěn, rýh a otvorů v podlahách - zřízení</t>
  </si>
  <si>
    <t>2.-4.NP : (0,2*(1,28*6+2,72)+0,4*(1,3*6+1,1*2)+0,4*(1,29*6+1,1*2))</t>
  </si>
  <si>
    <t>dvorní 2.-4.NP : 0,2*(1,26*3+2,71+0,64+0,96)</t>
  </si>
  <si>
    <t>ostění vč.nadpraží : 0,2*(1,27*3+2,7+0,64+0,98)</t>
  </si>
  <si>
    <t>0,2*(1,55+2,69+1,26*3+0,96+0,64)</t>
  </si>
  <si>
    <t>631351102R00</t>
  </si>
  <si>
    <t>Bednění stěn, rýh a otvorů v podlahách -odstranění</t>
  </si>
  <si>
    <t>15,224</t>
  </si>
  <si>
    <t>871313121RT2</t>
  </si>
  <si>
    <t>Montáž trub z plastu, gumový kroužek, DN 150, včetně dodávky trub PVC hrdlových 160x4,0x5000</t>
  </si>
  <si>
    <t xml:space="preserve">vnitřní svody ze střechy : </t>
  </si>
  <si>
    <t>zavěšeno na kluzn.objím.v půdním : 27</t>
  </si>
  <si>
    <t xml:space="preserve">prostoru : </t>
  </si>
  <si>
    <t>800-01</t>
  </si>
  <si>
    <t>Zábory ploch pro lešení</t>
  </si>
  <si>
    <t>800-02</t>
  </si>
  <si>
    <t>Restaurátorský podrobný  průzkum</t>
  </si>
  <si>
    <t>800-03</t>
  </si>
  <si>
    <t>Revize hromosvod</t>
  </si>
  <si>
    <t>800-04</t>
  </si>
  <si>
    <t>Revize elektro</t>
  </si>
  <si>
    <t>800-05</t>
  </si>
  <si>
    <t>Biologický dozor ve fázi zahájení rekonstrukce, střechy</t>
  </si>
  <si>
    <t>800-06</t>
  </si>
  <si>
    <t>Vytýčení sítí před stavbou lešení</t>
  </si>
  <si>
    <t>800-07</t>
  </si>
  <si>
    <t>Dopravní značení včetně projednání a zákresu</t>
  </si>
  <si>
    <t>800-08</t>
  </si>
  <si>
    <t>Bezpečnostní opatření</t>
  </si>
  <si>
    <t>800-09</t>
  </si>
  <si>
    <t>Chiropterologický průzkum před zahájením, ( asi 1 měsíc před zahájením stavby)</t>
  </si>
  <si>
    <t>941941052R00</t>
  </si>
  <si>
    <t>Montáž lešení leh.řad.s podlahami,š.1,5 m, H 24 m</t>
  </si>
  <si>
    <t>18*(20,1+1)</t>
  </si>
  <si>
    <t>18*(14+3)</t>
  </si>
  <si>
    <t>941941392R00</t>
  </si>
  <si>
    <t>Příplatek za každý měsíc použití lešení k pol.1052</t>
  </si>
  <si>
    <t>685,8*5</t>
  </si>
  <si>
    <t>941941852R00</t>
  </si>
  <si>
    <t>Demontáž lešení leh.řad.s podlahami,š.1,5 m,H 24 m</t>
  </si>
  <si>
    <t>685,8</t>
  </si>
  <si>
    <t>941955004R00</t>
  </si>
  <si>
    <t>Lešení lehké pomocné, výška podlahy do 3,5 m, opravy omítek komínů, štítů</t>
  </si>
  <si>
    <t>komíny + štíty : 1,5*3*2+1,5*4*2+1,5*1,5*2</t>
  </si>
  <si>
    <t>17*1,5*2</t>
  </si>
  <si>
    <t>944944011R00</t>
  </si>
  <si>
    <t>Montáž ochranné sítě z umělých vláken</t>
  </si>
  <si>
    <t>685,5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</si>
  <si>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</si>
  <si>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</si>
  <si>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</si>
  <si>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</si>
  <si>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</si>
  <si>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</si>
  <si>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nad dveřmi a průjezdem : 8,6+7+4</t>
  </si>
  <si>
    <t>944945193R00</t>
  </si>
  <si>
    <t>Příplatek za každý měsíc použ.stříšky, k pol. 5013</t>
  </si>
  <si>
    <t>19,6*6</t>
  </si>
  <si>
    <t>944945813R00</t>
  </si>
  <si>
    <t>Demontáž záchytné stříšky H 4,5 m, šířky nad 2 m</t>
  </si>
  <si>
    <t>953945111RT4</t>
  </si>
  <si>
    <t>Pás proti ptákům hrotový, lepením, z lešení šířka 70-110 mm, výška 120 mm, 50 ks hrotů</t>
  </si>
  <si>
    <t>952901111R00</t>
  </si>
  <si>
    <t>Vyčištění budov o výšce podlaží do 4 m</t>
  </si>
  <si>
    <t>po výměně oken : 18*16*3</t>
  </si>
  <si>
    <t>952901110R00</t>
  </si>
  <si>
    <t>Čištění mytím vnějších ploch oken a dveří</t>
  </si>
  <si>
    <t>okna : 117*2</t>
  </si>
  <si>
    <t>952902110R00</t>
  </si>
  <si>
    <t>Čištění zametáním v místnostech a chodbách</t>
  </si>
  <si>
    <t>půdní prostor : 20*20*15</t>
  </si>
  <si>
    <t>prostory před objektem a ve dvoře : 20*2*20+10*3</t>
  </si>
  <si>
    <t xml:space="preserve">při práci na střeše a výměně oken : </t>
  </si>
  <si>
    <t xml:space="preserve">úklid okolo lešení : </t>
  </si>
  <si>
    <t>v průjezdu : 15*3*30</t>
  </si>
  <si>
    <t>95-01</t>
  </si>
  <si>
    <t>Výpomoci  pro štukatérské práce okolních omítek</t>
  </si>
  <si>
    <t>uliční  a dvorní fasáda zaakrývání : 1*20,1*4*1,25</t>
  </si>
  <si>
    <t>(3+10+4)*4*1,25</t>
  </si>
  <si>
    <t>952902121R00</t>
  </si>
  <si>
    <t>Odstranění holubího trusu z podlah do tl. 5 cm</t>
  </si>
  <si>
    <t>odhad půda : 18*15</t>
  </si>
  <si>
    <t>968061112R00</t>
  </si>
  <si>
    <t>Vyvěšení dřevěných okenních křídel pl. do 1,5 m2</t>
  </si>
  <si>
    <t xml:space="preserve">uliční fasáda+dvorní : </t>
  </si>
  <si>
    <t>2.NP dvojité a jednoduché : (4*6+8)*2+4*3+8+2+4</t>
  </si>
  <si>
    <t>3.NP : 4*8*2+4*4+8+4</t>
  </si>
  <si>
    <t>4.NP : 4*8*2+4*4+8+4+4</t>
  </si>
  <si>
    <t>96-01</t>
  </si>
  <si>
    <t>Oškrábání starých vrstev nátěrů z fasády, z ozdobných prvků, říms a ostatních ploch,</t>
  </si>
  <si>
    <t xml:space="preserve">které nebudou otlučeny : </t>
  </si>
  <si>
    <t xml:space="preserve">odhad, nutno dopřesnit dle skutečnosti : </t>
  </si>
  <si>
    <t>70 % ploch dvorní fasáda : 252,84*0,7</t>
  </si>
  <si>
    <t>20% z uliční fasádady : 371,73*0,2</t>
  </si>
  <si>
    <t>764391821R00</t>
  </si>
  <si>
    <t>Demontáž závětrné lišty, rš 250 a 330 mm, do 45°</t>
  </si>
  <si>
    <t>POL1_7</t>
  </si>
  <si>
    <t>764430840R00</t>
  </si>
  <si>
    <t>Demontáž oplechování zdí,rš od 330 do 500 mm</t>
  </si>
  <si>
    <t>764410880R00</t>
  </si>
  <si>
    <t>Demontáž oplechování parapetů,rš do 600 mm</t>
  </si>
  <si>
    <t>27,7+25,5</t>
  </si>
  <si>
    <t>764351811R00</t>
  </si>
  <si>
    <t>Demontáž žlabů rovných, rš 330 mm, do 45°</t>
  </si>
  <si>
    <t>764-02</t>
  </si>
  <si>
    <t>Demontáž oplechování komínů</t>
  </si>
  <si>
    <t>764451804R00</t>
  </si>
  <si>
    <t>Demontáž odpadních trub do 150mm</t>
  </si>
  <si>
    <t>764321841R00</t>
  </si>
  <si>
    <t>Demontáž oplechování říms, do rš 750 mm, do 45°</t>
  </si>
  <si>
    <t>42+22,6</t>
  </si>
  <si>
    <t>764311831RT1</t>
  </si>
  <si>
    <t>Demontáž krytiny, tabule 2 x 1 m, do 25 m2, do 45°, z Pz plechu</t>
  </si>
  <si>
    <t>480</t>
  </si>
  <si>
    <t>764-01</t>
  </si>
  <si>
    <t>Demontáž vnitřního žlabu dřev.koryto s vyplech., odhad</t>
  </si>
  <si>
    <t>27</t>
  </si>
  <si>
    <t>978023251R00</t>
  </si>
  <si>
    <t>Odříznutí  omítky</t>
  </si>
  <si>
    <t xml:space="preserve">pro napojení při opravách : </t>
  </si>
  <si>
    <t xml:space="preserve">odhad ploch, nutno dopř.dle : </t>
  </si>
  <si>
    <t xml:space="preserve">v místě trhlin, soklů, bosáží, : </t>
  </si>
  <si>
    <t xml:space="preserve">při úpravě a doplnění říms : </t>
  </si>
  <si>
    <t>skutečnosti 1.NP : 8,5+0,9*2+6,2+20,1</t>
  </si>
  <si>
    <t>2.NP : 2,5*2*3+0,7*6*2+1,7*6*2+3,2</t>
  </si>
  <si>
    <t>3.NP : 20,2+1,6*6+3,2</t>
  </si>
  <si>
    <t>4.NP : 20,2*2+1,9*6+3,3</t>
  </si>
  <si>
    <t>dvorní část odhad : 2,4*8*3+13,6*2</t>
  </si>
  <si>
    <t>762331812R00</t>
  </si>
  <si>
    <t>Demontáž konstrukcí krovů z hranolů do 224 cm2</t>
  </si>
  <si>
    <t>dtž krokví 12/16 : 10,6*10+8,7*12+3,5*2+7,5+2,8*2+2,2*4+9*2+8*2+6+5,5+4</t>
  </si>
  <si>
    <t>4,3+6,5+7*2</t>
  </si>
  <si>
    <t>762341811R00</t>
  </si>
  <si>
    <t>Demontáž bednění střech rovných z prken hrubých</t>
  </si>
  <si>
    <t>968095002R00</t>
  </si>
  <si>
    <t>Bourání parapetů dřevěných š. do 50 cm</t>
  </si>
  <si>
    <t xml:space="preserve">dvorní fasáda : </t>
  </si>
  <si>
    <t>2.NP : 0,96+0,64+1,26+2,71+2,7+2,69</t>
  </si>
  <si>
    <t>3.NP : 0,64+1,27*3+0,98</t>
  </si>
  <si>
    <t>4.NP : 0,64+1,55+1,26*3+0,96</t>
  </si>
  <si>
    <t xml:space="preserve">uliční fasáda : </t>
  </si>
  <si>
    <t>2.NP : 1,1*6+0,66*2+1,38</t>
  </si>
  <si>
    <t>3.NP : 1,1*8</t>
  </si>
  <si>
    <t>4.NP : 1,1*8</t>
  </si>
  <si>
    <t>978015241R00</t>
  </si>
  <si>
    <t>Otlučení omítek vnějších MVC v složit.1-4 do 30 %</t>
  </si>
  <si>
    <t xml:space="preserve">fasáda dvorní : </t>
  </si>
  <si>
    <t>15,6*(13,6+2,5+(0,135+0,64+0,625))-3,4*5</t>
  </si>
  <si>
    <t>odpočet oken 1.NP : -(2,7*3,1+1,2*0,9+0,8*0,35+0,6*2,1)</t>
  </si>
  <si>
    <t>2.NP : -(0,96*1,58+0,96*0,97+0,83*2,4+1,28*2,36+1,26*2,365+2,71*2,37+1,26*2,38)</t>
  </si>
  <si>
    <t>3.NP : -(1,27*2,3+2,7*2,9+1,26*2,29+1,26+2,29+0,64*2,29+0,98*2,38)</t>
  </si>
  <si>
    <t>4.NP : -(0,96*2,16+1,55*2,26+1,26*2,16+2,69*2,23+1,26*2,13+1,28*2,16+0,64*2,35+0,96*2,16)</t>
  </si>
  <si>
    <t>štít z ulice nad střechou souseda : 3*9+3*11+2*6</t>
  </si>
  <si>
    <t>968062247R00</t>
  </si>
  <si>
    <t>Vybourání dřevěných rámů oken jednoduch. nad 4 m2</t>
  </si>
  <si>
    <t>762331813R00</t>
  </si>
  <si>
    <t>Demontáž konstrukcí krovů z hranolů do 288 cm2</t>
  </si>
  <si>
    <t>15/20 sloupky : 2,7*12+3+4</t>
  </si>
  <si>
    <t>16/16 vaznice+pozednice : 20,5*3+20,5+14+13,5+11+5+1,6+2,3</t>
  </si>
  <si>
    <t>16/16 úžlabí a nároží : 10,6+6,8*2</t>
  </si>
  <si>
    <t>968062246R00</t>
  </si>
  <si>
    <t>Vybourání dřevěných rámů oken jednoduch. pl. 4 m2</t>
  </si>
  <si>
    <t>968062245R00</t>
  </si>
  <si>
    <t>Vybourání dřevěných rámů oken jednoduch. pl. 2 m2</t>
  </si>
  <si>
    <t>762331814R00</t>
  </si>
  <si>
    <t>Demontáž konstrukcí krovů z hranolů do 450 cm2</t>
  </si>
  <si>
    <t>20/20 rozpěry, pozednice+vzpěry : 7,1*3+5,4*4+4,6*5+3,5+7</t>
  </si>
  <si>
    <t>20/20 výměny : 3,4*2+3,8*2+2,1*2</t>
  </si>
  <si>
    <t>20/22 vazný trám : 17+15*2+17+12,6</t>
  </si>
  <si>
    <t>968062244R00</t>
  </si>
  <si>
    <t>Vybourání dřevěných rámů oken jednoduch. pl. 1 m2</t>
  </si>
  <si>
    <t>968062357R00</t>
  </si>
  <si>
    <t>Vybourání dřevěných rámů oken dvojitých nad  4 m2</t>
  </si>
  <si>
    <t xml:space="preserve">uliční fasáda kastlová okna : </t>
  </si>
  <si>
    <t>968062356R00</t>
  </si>
  <si>
    <t>Vybourání dřevěných rámů oken dvojitých pl. 4 m2</t>
  </si>
  <si>
    <t>967031132R00</t>
  </si>
  <si>
    <t>Přisekání rovných ostění cihelných na MVC</t>
  </si>
  <si>
    <t>fasáda uliční 2.-4.NP : 0,4*3*2+0,4*2,15*8*6+0,4*2*2*8</t>
  </si>
  <si>
    <t>2.-4.NP nadpraží : 0,4*(1,28*6+2,72)+0,4*(1,3*6+1,1*2)+0,4*(1,29*6+1,1*2)</t>
  </si>
  <si>
    <t>Mezisoučet</t>
  </si>
  <si>
    <t>dvorní 2.-4.NP : 0,4*(2,38*2*5+2,35*2+0,97*2+1,26*3+2,71+0,64+0,96)</t>
  </si>
  <si>
    <t>ostění vč.nadpraží : 0,4*(2,3*2*5+2,38*2+1,27*3+2,7+0,64+0,98)</t>
  </si>
  <si>
    <t>0,4*(2,48*2+2,2*2*4+2,35*2+2,26*2+1,55+1,26*3+0,96+0,64)</t>
  </si>
  <si>
    <t>978015381R00</t>
  </si>
  <si>
    <t>Otlučení omítek vnějších MVC v složit.5-7 do 80 %</t>
  </si>
  <si>
    <t>+ 20 %  plochy na římsy : 16,6*20,1*1,20</t>
  </si>
  <si>
    <t xml:space="preserve">odhad, plochu bude možné : </t>
  </si>
  <si>
    <t xml:space="preserve">dopřesnit až dle skutečného stavu : </t>
  </si>
  <si>
    <t>odpočet otvorů 1.NP : -(1*2,4*4+1,1*2,4*2+2,4*3,1)</t>
  </si>
  <si>
    <t>dtto 2.NP : -(1,1*2,1*6+2,6*2,4)</t>
  </si>
  <si>
    <t>dtto 3.NP : -(1,1*2,15*8)</t>
  </si>
  <si>
    <t>dtto 4.NP : -(1,0*1,96*8)</t>
  </si>
  <si>
    <t>průjezd stěny : 7,8*3,1*2</t>
  </si>
  <si>
    <t>965082923R00</t>
  </si>
  <si>
    <t>Odstranění násypu tl. do 10 cm, plocha nad 2 m2, násyp v prostoru pod parapety</t>
  </si>
  <si>
    <t>2.-4.NP : (0,4*(1,28*6+2,72)+0,4*(1,3*6+1,1*2)+0,4*(1,29*6+1,1*2))*0,1</t>
  </si>
  <si>
    <t>dvorní 2.-4.NP : 0,4*(1,26*3+2,71+0,64+0,96)*0,1</t>
  </si>
  <si>
    <t>ostění vč.nadpraží : 0,4*(1,27*3+2,7+0,64+0,98)*0,1</t>
  </si>
  <si>
    <t>0,4*(1,55+2,69+1,26*3+0,96+0,64)*0,1</t>
  </si>
  <si>
    <t>999281111R00</t>
  </si>
  <si>
    <t>Přesun hmot pro opravy a údržbu do výšky 25 m</t>
  </si>
  <si>
    <t>713121121RT1</t>
  </si>
  <si>
    <t>Izolace tepelná podlah na sucho, dvouvrstvá, materiál ve specifikaci</t>
  </si>
  <si>
    <t>2.-4.NP : (0,35*(1,28*6+2,72)+0,35*(1,3*6+1,1*2)+0,35*(1,29*6+1,1*2))</t>
  </si>
  <si>
    <t/>
  </si>
  <si>
    <t>dvorní 2.-4.NP : 0,35*(1,26*3+2,71+0,64+0,96)</t>
  </si>
  <si>
    <t>ostění vč.nadpraží : 0,35*(1,27*3+2,7+0,64+0,98)</t>
  </si>
  <si>
    <t>0,35*(1,55+2,69+1,26*3+0,96+0,64)</t>
  </si>
  <si>
    <t>713131131R00</t>
  </si>
  <si>
    <t>Izolace tepelná stěn lepením</t>
  </si>
  <si>
    <t>nadpraží odhad - vyrovnání : 19,66</t>
  </si>
  <si>
    <t xml:space="preserve">v 1 vrstvě v případě kleneb.překladů z cihel : </t>
  </si>
  <si>
    <t>998713203R00</t>
  </si>
  <si>
    <t>Přesun hmot pro izolace tepelné, výšky do 24 m</t>
  </si>
  <si>
    <t>28375469R</t>
  </si>
  <si>
    <t>Deska polystyrenová XPS</t>
  </si>
  <si>
    <t>POL3_7</t>
  </si>
  <si>
    <t>XPS tl. 50 mm odhad : 19,663*2*0,05*1,05</t>
  </si>
  <si>
    <t>větší ztratné : 19,663*0,05*1,1</t>
  </si>
  <si>
    <t>762332120R00</t>
  </si>
  <si>
    <t>Montáž vázaných krovů pravidelných do 224 cm2, včetně dodávky řeziva, hranoly 14/14</t>
  </si>
  <si>
    <t>nový krov pásky 14/14 : 32</t>
  </si>
  <si>
    <t>nový krov kleštiny 8*16 : 60</t>
  </si>
  <si>
    <t>nový krov krokve 12/18 : 370</t>
  </si>
  <si>
    <t>762332130R00</t>
  </si>
  <si>
    <t>Montáž vázaných krovů pravidelných do 288 cm2, včetně dodávky řeziva, hranoly 18/16</t>
  </si>
  <si>
    <t>18/16 pozednice : 78</t>
  </si>
  <si>
    <t>16/16 sloupky : 50</t>
  </si>
  <si>
    <t>16/16 vzpěry : 62</t>
  </si>
  <si>
    <t>762332140R00</t>
  </si>
  <si>
    <t>Montáž vázaných krovů pravidelných do 450 cm2, včetně dodávky řeziva, hranoly 16/24</t>
  </si>
  <si>
    <t>16/24 vaznice včet.vrcholové : 65</t>
  </si>
  <si>
    <t>762332130RT2</t>
  </si>
  <si>
    <t>Montáž vázaných krovů pravidelných do 288 cm2, včetně dodávky řeziva, hranoly 14/20</t>
  </si>
  <si>
    <t>14/20 rozpěry : 40</t>
  </si>
  <si>
    <t>762341220R00</t>
  </si>
  <si>
    <t>M. bedn.střech rovn. z aglomer.desek šroubováním</t>
  </si>
  <si>
    <t>430</t>
  </si>
  <si>
    <t>762341630R00</t>
  </si>
  <si>
    <t>Bednění okapových říms z desek tvrdých</t>
  </si>
  <si>
    <t xml:space="preserve">pod oplechování : </t>
  </si>
  <si>
    <t>ulice : 21*1,2</t>
  </si>
  <si>
    <t>dvůr odhad : (2,6+10+1,6+3,8)*1,2</t>
  </si>
  <si>
    <t>762342204RT4</t>
  </si>
  <si>
    <t>Montáž kontralatí přibitím, včetně dodávky řeziva, latě 4/6 cm</t>
  </si>
  <si>
    <t>RTS 19/ II</t>
  </si>
  <si>
    <t>490</t>
  </si>
  <si>
    <t>762342202RT2</t>
  </si>
  <si>
    <t>Montáž laťování střech, vzdálenost latí do 22 cm, včetně dodávky řeziva, latě 3/5 cm</t>
  </si>
  <si>
    <t>762795000R00</t>
  </si>
  <si>
    <t>Spojovací prostředky pro vázané konstrukce</t>
  </si>
  <si>
    <t>nový krov pásky 14/14 : 0,55</t>
  </si>
  <si>
    <t>nový krov kleštiny 8*16 : 0,75</t>
  </si>
  <si>
    <t>nový krov krokve 12/18 : 7</t>
  </si>
  <si>
    <t>18/16 pozednice : 2,5</t>
  </si>
  <si>
    <t>14/20 rozpěry : 1,1</t>
  </si>
  <si>
    <t>16/16 sloupky : 1,15</t>
  </si>
  <si>
    <t>16/16 vzpěry : 1,6</t>
  </si>
  <si>
    <t>16/24 vaznice včet.vrcholové : 2,55</t>
  </si>
  <si>
    <t>latě 30/50 : 4</t>
  </si>
  <si>
    <t>kontralatě 40/60 : 1,85</t>
  </si>
  <si>
    <t>765799311R00</t>
  </si>
  <si>
    <t>D+Montáž fólie s slepením spojů difúzně otevřená, lehkého typu, hm.=210g/m2 sd max =0,09m kontaktní</t>
  </si>
  <si>
    <t>430*1,15</t>
  </si>
  <si>
    <t>783782209R00</t>
  </si>
  <si>
    <t>Nátěr tesařských konstrukcí Bochemitem Plus 2x</t>
  </si>
  <si>
    <t>RTS 17/ I</t>
  </si>
  <si>
    <t>nový krov pásky 14/14 : (3*6+7)*0,14*4</t>
  </si>
  <si>
    <t>nový krov kleštiny 8*16 : 3,4*2*8 *(0,08*2+0,16*2)</t>
  </si>
  <si>
    <t>nový krov krokve 12/18 : 315*(0,12*2+0,18*2)</t>
  </si>
  <si>
    <t>18/16 pozednice : (20,5+14+13,5+11+3+1,5+3+5)*(0,18*2+0,16*2)</t>
  </si>
  <si>
    <t>14/20 rozpěry : 7*5*(0,14*2+0,2*2)</t>
  </si>
  <si>
    <t>16/16 sloupky : (2,7*12+3+4+1,5*2)*0,16*4</t>
  </si>
  <si>
    <t>16/16 vzpěry : (5,4*4+4,6*5+3,5+7)*0,16*4</t>
  </si>
  <si>
    <t>16/24 vaznice včet.vrcholové : 20,5*3*(0,16*2+0,24*2)</t>
  </si>
  <si>
    <t>latě 30/50 : 5,5*480*(0,03*2+0,05*2)</t>
  </si>
  <si>
    <t>kontralatě 40/60 : 1,5*480*(0,04*2+0,06*2)</t>
  </si>
  <si>
    <t>10% rezerva : 979,53/100*10</t>
  </si>
  <si>
    <t>998762204R00</t>
  </si>
  <si>
    <t>Přesun hmot pro tesařské konstrukce, výšky do 36 m</t>
  </si>
  <si>
    <t>60725034R</t>
  </si>
  <si>
    <t>Deska dřevoštěpková OSB ECO 3 N tl. 18 mm</t>
  </si>
  <si>
    <t>762-01</t>
  </si>
  <si>
    <t>D+M+Dtž zakrývání střech při výměně krovu</t>
  </si>
  <si>
    <t xml:space="preserve">při demontáži původního krovu bude nutné provádět : </t>
  </si>
  <si>
    <t xml:space="preserve">zakrývání střech důsledně : </t>
  </si>
  <si>
    <t xml:space="preserve">s ohledem na provoz v budově : </t>
  </si>
  <si>
    <t xml:space="preserve">denně zakrývat a zajistit zakrytou : </t>
  </si>
  <si>
    <t xml:space="preserve">střechu proti větru a dešti : </t>
  </si>
  <si>
    <t xml:space="preserve">předpoklad postpné výměny : </t>
  </si>
  <si>
    <t xml:space="preserve">uliční část a dvorní část děleno na poloviny : </t>
  </si>
  <si>
    <t xml:space="preserve">počet dní realizace krovu odhad : </t>
  </si>
  <si>
    <t>20 dní 480/4=120 : 120*1,25*20*2</t>
  </si>
  <si>
    <t>764521430R00</t>
  </si>
  <si>
    <t>Oplechování říms z Ti Zn plechu, rš 170 mm, ozn. K 09,10,11,12,13,14</t>
  </si>
  <si>
    <t>včetně zednické výpomoci.</t>
  </si>
  <si>
    <t>12+3,5+3,2+6,6+15,6+5,41</t>
  </si>
  <si>
    <t>764255604RT1</t>
  </si>
  <si>
    <t>Žlab nástřešní TiZn RHEINZINK rš. 670 mm,ozn. K15 plech CLASSIC walzblank</t>
  </si>
  <si>
    <t>včetně dilatačního dílu, háků a spojovacích prostředků.</t>
  </si>
  <si>
    <t>764221460R00</t>
  </si>
  <si>
    <t>Oplechování Ti Zn říms pod nadř. žlabem, rš 1000mm,ozn. K16</t>
  </si>
  <si>
    <t>včetně spojovacích prostředků a dodávky difuzní fólie.</t>
  </si>
  <si>
    <t>20,1</t>
  </si>
  <si>
    <t>764252605RT1</t>
  </si>
  <si>
    <t>Žlab podokapní půlkulatý TiZn RHEINZINK rš. 400 mm,ozn K17 plech CLASSIC walzblank</t>
  </si>
  <si>
    <t>včetně dilatace a spojovacích prostředků.</t>
  </si>
  <si>
    <t>764252632RT1</t>
  </si>
  <si>
    <t>okapnice podokapního žlabu půlkulatého TiZn RHEINZINK rš.250 mm,ozn. K18 plech CLASSIC walzblank</t>
  </si>
  <si>
    <t>včetně spojovacích prostředků.</t>
  </si>
  <si>
    <t>16,7</t>
  </si>
  <si>
    <t>764551605RT1</t>
  </si>
  <si>
    <t>Svod z Ti Zn RHEINZINK, kruhový, D 150 mm,ozn. K19 plech CLASSIC walzblank</t>
  </si>
  <si>
    <t>včetně objímek a spojovacího materiálu.</t>
  </si>
  <si>
    <t>764291430R00</t>
  </si>
  <si>
    <t>Závětrná lišta z Ti Zn plechu, rš 400 mm, ozn. K 20,21,22,23</t>
  </si>
  <si>
    <t>včetně spojovacích prostředků a zednické výpomoci.</t>
  </si>
  <si>
    <t>21+0,3+5,75+8,5</t>
  </si>
  <si>
    <t>764531640RT1</t>
  </si>
  <si>
    <t>Oplechování zdí z TiZn RHEINZINK, rš. 330mm,ozn. K 24,25 plech CLASSIC walzblank</t>
  </si>
  <si>
    <t>spojovacích prostředků a těsnící hmoty. Včetně dodávky plechových tabulí a svitků.</t>
  </si>
  <si>
    <t>9,9+3,6</t>
  </si>
  <si>
    <t>764292441R00</t>
  </si>
  <si>
    <t>Úžlabí z Ti Zn plechu, rš 500 mm, klínové těsnění, ozn. K 26,27</t>
  </si>
  <si>
    <t>včetně těsnícího pásu a spojovacích prostředků.</t>
  </si>
  <si>
    <t>13,35+7,9</t>
  </si>
  <si>
    <t>764239611RT1</t>
  </si>
  <si>
    <t>Lemování komínu z TiZn RHEINZINK,r.š.330mm,ozn.K28,29,30 plech CLASSIC walzbank</t>
  </si>
  <si>
    <t xml:space="preserve">m     </t>
  </si>
  <si>
    <t>2*2*(0,55+1,2)+2*(0,55+1,6)+2*(0,55+2,85)</t>
  </si>
  <si>
    <t>764248491R00</t>
  </si>
  <si>
    <t>D+M zachytače sněhu  K31</t>
  </si>
  <si>
    <t>K31 : 450</t>
  </si>
  <si>
    <t>998764204R00</t>
  </si>
  <si>
    <t>Přesun hmot pro klempířské konstr., výšky do 36 m</t>
  </si>
  <si>
    <t>764291410R00</t>
  </si>
  <si>
    <t>lemování-krycí  lišta z Ti Zn plechu, rš 200 mm,ozn.K2</t>
  </si>
  <si>
    <t>764-06</t>
  </si>
  <si>
    <t>D+M drobné prostupy, větrací tašky</t>
  </si>
  <si>
    <t>765312385R00</t>
  </si>
  <si>
    <t>Pás ochranný větrací okapní 500/10 cm plast, pro okapy</t>
  </si>
  <si>
    <t>5% prořez : (20,1+4,3+1,5+9,3+2,4)*1,05</t>
  </si>
  <si>
    <t>998765204R00</t>
  </si>
  <si>
    <t>Přesun hmot pro krytiny tvrdé, výšky do 36 m</t>
  </si>
  <si>
    <t>765310022RAA</t>
  </si>
  <si>
    <t>Zastřešení pálenou krytinou dvoudr.režnou, střech složitých</t>
  </si>
  <si>
    <t>RTS 19/ I</t>
  </si>
  <si>
    <t>Agregovaná položka</t>
  </si>
  <si>
    <t>POL2_7</t>
  </si>
  <si>
    <t>430*1,05</t>
  </si>
  <si>
    <t>765-01</t>
  </si>
  <si>
    <t>D+M záchytný střešní systém pro následnou údržbu, střech</t>
  </si>
  <si>
    <t>766R01</t>
  </si>
  <si>
    <t>T 01,dřevěné okno dvojité 1100*2100/ 2150/mm</t>
  </si>
  <si>
    <t xml:space="preserve">ks    </t>
  </si>
  <si>
    <t>766R03</t>
  </si>
  <si>
    <t>T 03,balkonové dveře + 2 okna dvojité,2700*2960mm</t>
  </si>
  <si>
    <t>766R04</t>
  </si>
  <si>
    <t>T 04,dřevěné okno jednoduché, 1480*2460/2480/mm</t>
  </si>
  <si>
    <t>766R05</t>
  </si>
  <si>
    <t>T 05,dřevěné okno jednoduché 1430/1450/*2400/2410/mm</t>
  </si>
  <si>
    <t>766R06</t>
  </si>
  <si>
    <t>T 06,dřevěné okno jednoduché 1460/1480/*2190/2250/mm</t>
  </si>
  <si>
    <t>766R07</t>
  </si>
  <si>
    <t>T 07,dřevěné okno jednoduché 2920*2450mm</t>
  </si>
  <si>
    <t>766R08</t>
  </si>
  <si>
    <t>T 08,dřevěné okno jednoduché 2850*2410mm</t>
  </si>
  <si>
    <t>766R09</t>
  </si>
  <si>
    <t>T 09,dřevěné okno jednoduché 2,89*2,24m</t>
  </si>
  <si>
    <t>766R02</t>
  </si>
  <si>
    <t>T 02, dřevěné okno dvojité 1100*1950/2020/mm</t>
  </si>
  <si>
    <t>766R10</t>
  </si>
  <si>
    <t>T 10, dřevěné okno jednoduché 830*2480mm</t>
  </si>
  <si>
    <t>766R11</t>
  </si>
  <si>
    <t>T 11 dřevěné okno jednoduché 830*2410 mm</t>
  </si>
  <si>
    <t>766R12</t>
  </si>
  <si>
    <t>T 12,dřevěné okno jednoduché 830*2300mm</t>
  </si>
  <si>
    <t>766R13</t>
  </si>
  <si>
    <t>T 13,dřevěné okno jednoduché 1130*1020mm</t>
  </si>
  <si>
    <t>766R14</t>
  </si>
  <si>
    <t>T 14,dřevěné okno jednoduché 1150*2400mm</t>
  </si>
  <si>
    <t>766R15</t>
  </si>
  <si>
    <t>T 15,dřevěné okno jednoduché 1130*2250 mm</t>
  </si>
  <si>
    <t>766R16</t>
  </si>
  <si>
    <t>T 16, dřevěné okno jednoduché 1550*2260mm</t>
  </si>
  <si>
    <t>766R17</t>
  </si>
  <si>
    <t>T 17,parapetní deska z dřevěného masivu 250*1280/1310/ mm</t>
  </si>
  <si>
    <t>766R18</t>
  </si>
  <si>
    <t>T 18,parapetní deska z dřevěného masivu 280*2690mm</t>
  </si>
  <si>
    <t>766R19</t>
  </si>
  <si>
    <t>T 19,20,21 parapetní deska z dřevěného masivu 325mm šířky</t>
  </si>
  <si>
    <t>9*1,48+3*2,92+3*0,83</t>
  </si>
  <si>
    <t>766R20</t>
  </si>
  <si>
    <t>T 22,parapetní deska z dřevěného masivui 350*1130/1150/ mm</t>
  </si>
  <si>
    <t>766R21</t>
  </si>
  <si>
    <t>T 23,parapetní deska z dřevěného masivu 450*1550mm</t>
  </si>
  <si>
    <t>766R22</t>
  </si>
  <si>
    <t>T 24,25 střešní výlez 450*730mm</t>
  </si>
  <si>
    <t>1L+1P : 2</t>
  </si>
  <si>
    <t>998766204R00</t>
  </si>
  <si>
    <t>Přesun hmot pro truhlářské konstr., výšky do 36 m</t>
  </si>
  <si>
    <t>767R01</t>
  </si>
  <si>
    <t>repase stávajícvího balkon.zábradlí, pol.Z01</t>
  </si>
  <si>
    <t>6*0,9m : 6*0,9</t>
  </si>
  <si>
    <t>767R02</t>
  </si>
  <si>
    <t>ocelové mříže exteriérové, ozn Z 02,03,04</t>
  </si>
  <si>
    <t>kg</t>
  </si>
  <si>
    <t>40,3+39,47+37,53</t>
  </si>
  <si>
    <t>767R03</t>
  </si>
  <si>
    <t>okénka půdního půlpatra 250*250mm,ozn. Z 05</t>
  </si>
  <si>
    <t>767R04</t>
  </si>
  <si>
    <t>repase stávajících mříží ,oz, Z 06,07</t>
  </si>
  <si>
    <t>2*1,23*2,45</t>
  </si>
  <si>
    <t>2*1,18*1,18</t>
  </si>
  <si>
    <t>767R05</t>
  </si>
  <si>
    <t>repase stávajících výplní oken, oz.Z 08</t>
  </si>
  <si>
    <t>3*0,65*0,45</t>
  </si>
  <si>
    <t>998767203R00</t>
  </si>
  <si>
    <t>Přesun hmot pro zámečnické konstr., výšky do 24 m</t>
  </si>
  <si>
    <t>783222931R00</t>
  </si>
  <si>
    <t>Údržba, nátěr syntetický kov.konstr. 2x, barva kovářská  složité tvary</t>
  </si>
  <si>
    <t>pracnost složité ornamenty odhad : 18*1,25</t>
  </si>
  <si>
    <t>mříže venkovní dvorní odhad : 1,2*2,2*2*1,25</t>
  </si>
  <si>
    <t>žaluzie : (1,35*0,9+0,8*0,4)*1,25</t>
  </si>
  <si>
    <t>783-01</t>
  </si>
  <si>
    <t>Očištění ocelových prvků fasády</t>
  </si>
  <si>
    <t>784402801R00</t>
  </si>
  <si>
    <t>Odstranění malby oškrábáním v místnosti H do 3,8 m</t>
  </si>
  <si>
    <t xml:space="preserve">před malbami po výměně oken odhad : </t>
  </si>
  <si>
    <t>čelní stěny  odhad 60 % : 16*4*2*3*0,60</t>
  </si>
  <si>
    <t xml:space="preserve">odstr.starých vrstev maleb : </t>
  </si>
  <si>
    <t>784191101R00</t>
  </si>
  <si>
    <t>Penetrace podkladu univerzální  1x</t>
  </si>
  <si>
    <t>pouze ostění : 109</t>
  </si>
  <si>
    <t>čelní stěny ?? : 16*4*2*3</t>
  </si>
  <si>
    <t>784195212R00</t>
  </si>
  <si>
    <t>Malba bílá otěruvzdorná, bez penetrace, 2 x</t>
  </si>
  <si>
    <t>M21-02</t>
  </si>
  <si>
    <t>D+M  elektroinstalace ,silnoproud</t>
  </si>
  <si>
    <t>979011211R00</t>
  </si>
  <si>
    <t>Svislá doprava suti a vybour. hmot za 2.NP nošením</t>
  </si>
  <si>
    <t>POL1_9</t>
  </si>
  <si>
    <t>979011219R00</t>
  </si>
  <si>
    <t>Přípl.k svislé dopr.suti za každé další NP nošením</t>
  </si>
  <si>
    <t>979011311R00</t>
  </si>
  <si>
    <t>Svislá doprava suti a vybouraných hmot shozem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</si>
  <si>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</si>
  <si>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</si>
  <si>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</si>
  <si>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</si>
  <si>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</si>
  <si>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</si>
  <si>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</si>
  <si>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</si>
  <si>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</si>
  <si>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</si>
  <si>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89,26053-13,5-27,71-4,84953</t>
  </si>
  <si>
    <t>979990162R00</t>
  </si>
  <si>
    <t>Poplatek za skládku suti - dřevo+sklo</t>
  </si>
  <si>
    <t>4,39+4,63+5,49+7,2</t>
  </si>
  <si>
    <t>979990210R00</t>
  </si>
  <si>
    <t>Poplatek za skládku nebezpeč. odpadu - holubí trus odhad</t>
  </si>
  <si>
    <t>13,5</t>
  </si>
  <si>
    <t>979999998R00</t>
  </si>
  <si>
    <t>Poplatek za skládku suti 5% příměsí</t>
  </si>
  <si>
    <t>Železný šrot</t>
  </si>
  <si>
    <t>0,0667+0,15268+0,05568+0,13325+0,37662+3,5136</t>
  </si>
  <si>
    <t>0,071+0,156+0,324</t>
  </si>
  <si>
    <t>005121 R</t>
  </si>
  <si>
    <t>Zařízení staveniště</t>
  </si>
  <si>
    <t>Soubor</t>
  </si>
  <si>
    <t>VRN</t>
  </si>
  <si>
    <t>POL99_8</t>
  </si>
  <si>
    <t>VRN5</t>
  </si>
  <si>
    <t>Provoz investora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</si>
  <si>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</si>
  <si>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</si>
  <si>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</si>
  <si>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005241020R</t>
  </si>
  <si>
    <t>Geodetické zaměření skutečného provedení</t>
  </si>
  <si>
    <t>Náklady na provedení skutečného zaměření stavby v rozsahu nezbytném pro zápis změny do katastru nemovitostí.</t>
  </si>
  <si>
    <t>ONR22</t>
  </si>
  <si>
    <t>dílenská dokumentace</t>
  </si>
  <si>
    <t>ONR23</t>
  </si>
  <si>
    <t>vzorkování-na dřevěná kastlová okna</t>
  </si>
  <si>
    <t>VRN6</t>
  </si>
  <si>
    <t>Kompletační činnost (IČD)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</si>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</sst>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8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6" t="s">
        <v>4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">
      <c r="A2" s="2"/>
      <c r="B2" s="77" t="s">
        <v>24</v>
      </c>
      <c r="C2" s="78"/>
      <c r="D2" s="79" t="s">
        <v>48</v>
      </c>
      <c r="E2" s="205" t="s">
        <v>44</v>
      </c>
      <c r="F2" s="206"/>
      <c r="G2" s="206"/>
      <c r="H2" s="206"/>
      <c r="I2" s="206"/>
      <c r="J2" s="207"/>
      <c r="O2" s="1"/>
    </row>
    <row r="3" spans="1:15" ht="27" customHeight="1" x14ac:dyDescent="0.2">
      <c r="A3" s="2"/>
      <c r="B3" s="80" t="s">
        <v>46</v>
      </c>
      <c r="C3" s="78"/>
      <c r="D3" s="81" t="s">
        <v>45</v>
      </c>
      <c r="E3" s="208" t="s">
        <v>44</v>
      </c>
      <c r="F3" s="209"/>
      <c r="G3" s="209"/>
      <c r="H3" s="209"/>
      <c r="I3" s="209"/>
      <c r="J3" s="210"/>
    </row>
    <row r="4" spans="1:15" ht="23.25" customHeight="1" x14ac:dyDescent="0.2">
      <c r="A4" s="74">
        <v>1958</v>
      </c>
      <c r="B4" s="82" t="s">
        <v>47</v>
      </c>
      <c r="C4" s="83"/>
      <c r="D4" s="84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/>
      <c r="E5" s="224"/>
      <c r="F5" s="224"/>
      <c r="G5" s="224"/>
      <c r="H5" s="18" t="s">
        <v>42</v>
      </c>
      <c r="I5" s="22"/>
      <c r="J5" s="8"/>
    </row>
    <row r="6" spans="1:15" ht="15.75" customHeight="1" x14ac:dyDescent="0.2">
      <c r="A6" s="2"/>
      <c r="B6" s="28"/>
      <c r="C6" s="54"/>
      <c r="D6" s="225"/>
      <c r="E6" s="226"/>
      <c r="F6" s="226"/>
      <c r="G6" s="226"/>
      <c r="H6" s="18" t="s">
        <v>36</v>
      </c>
      <c r="I6" s="22"/>
      <c r="J6" s="8"/>
    </row>
    <row r="7" spans="1:15" ht="15.75" customHeight="1" x14ac:dyDescent="0.2">
      <c r="A7" s="2"/>
      <c r="B7" s="29"/>
      <c r="C7" s="55"/>
      <c r="D7" s="52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76" t="s">
        <v>49</v>
      </c>
      <c r="H8" s="18" t="s">
        <v>42</v>
      </c>
      <c r="I8" s="86" t="s">
        <v>53</v>
      </c>
      <c r="J8" s="8"/>
    </row>
    <row r="9" spans="1:15" ht="15.75" hidden="1" customHeight="1" x14ac:dyDescent="0.2">
      <c r="A9" s="2"/>
      <c r="B9" s="2"/>
      <c r="D9" s="76" t="s">
        <v>50</v>
      </c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5"/>
      <c r="D10" s="75" t="s">
        <v>52</v>
      </c>
      <c r="E10" s="85" t="s">
        <v>51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2" t="s">
        <v>49</v>
      </c>
      <c r="E11" s="212"/>
      <c r="F11" s="212"/>
      <c r="G11" s="212"/>
      <c r="H11" s="18" t="s">
        <v>42</v>
      </c>
      <c r="I11" s="88" t="s">
        <v>53</v>
      </c>
      <c r="J11" s="8"/>
    </row>
    <row r="12" spans="1:15" ht="15.75" customHeight="1" x14ac:dyDescent="0.2">
      <c r="A12" s="2"/>
      <c r="B12" s="28"/>
      <c r="C12" s="54"/>
      <c r="D12" s="217" t="s">
        <v>50</v>
      </c>
      <c r="E12" s="217"/>
      <c r="F12" s="217"/>
      <c r="G12" s="217"/>
      <c r="H12" s="18" t="s">
        <v>36</v>
      </c>
      <c r="I12" s="89"/>
      <c r="J12" s="8"/>
    </row>
    <row r="13" spans="1:15" ht="15.75" customHeight="1" x14ac:dyDescent="0.2">
      <c r="A13" s="2"/>
      <c r="B13" s="29"/>
      <c r="C13" s="55"/>
      <c r="D13" s="87" t="s">
        <v>52</v>
      </c>
      <c r="E13" s="221" t="s">
        <v>51</v>
      </c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9"/>
      <c r="D15" s="53"/>
      <c r="E15" s="211"/>
      <c r="F15" s="211"/>
      <c r="G15" s="213"/>
      <c r="H15" s="213"/>
      <c r="I15" s="213" t="s">
        <v>31</v>
      </c>
      <c r="J15" s="214"/>
    </row>
    <row r="16" spans="1:15" ht="23.25" customHeight="1" x14ac:dyDescent="0.2">
      <c r="A16" s="142" t="s">
        <v>26</v>
      </c>
      <c r="B16" s="38" t="s">
        <v>26</v>
      </c>
      <c r="C16" s="60"/>
      <c r="D16" s="61"/>
      <c r="E16" s="202"/>
      <c r="F16" s="203"/>
      <c r="G16" s="202"/>
      <c r="H16" s="203"/>
      <c r="I16" s="202">
        <f>SUMIF(F49:F74,A16,I49:I74)+SUMIF(F49:F74,"PSU",I49:I74)</f>
        <v>0</v>
      </c>
      <c r="J16" s="204"/>
    </row>
    <row r="17" spans="1:10" ht="23.25" customHeight="1" x14ac:dyDescent="0.2">
      <c r="A17" s="142" t="s">
        <v>27</v>
      </c>
      <c r="B17" s="38" t="s">
        <v>27</v>
      </c>
      <c r="C17" s="60"/>
      <c r="D17" s="61"/>
      <c r="E17" s="202"/>
      <c r="F17" s="203"/>
      <c r="G17" s="202"/>
      <c r="H17" s="203"/>
      <c r="I17" s="202">
        <f>SUMIF(F49:F74,A17,I49:I74)</f>
        <v>0</v>
      </c>
      <c r="J17" s="204"/>
    </row>
    <row r="18" spans="1:10" ht="23.25" customHeight="1" x14ac:dyDescent="0.2">
      <c r="A18" s="142" t="s">
        <v>28</v>
      </c>
      <c r="B18" s="38" t="s">
        <v>28</v>
      </c>
      <c r="C18" s="60"/>
      <c r="D18" s="61"/>
      <c r="E18" s="202"/>
      <c r="F18" s="203"/>
      <c r="G18" s="202"/>
      <c r="H18" s="203"/>
      <c r="I18" s="202">
        <f>SUMIF(F49:F74,A18,I49:I74)</f>
        <v>0</v>
      </c>
      <c r="J18" s="204"/>
    </row>
    <row r="19" spans="1:10" ht="23.25" customHeight="1" x14ac:dyDescent="0.2">
      <c r="A19" s="142" t="s">
        <v>107</v>
      </c>
      <c r="B19" s="38" t="s">
        <v>29</v>
      </c>
      <c r="C19" s="60"/>
      <c r="D19" s="61"/>
      <c r="E19" s="202"/>
      <c r="F19" s="203"/>
      <c r="G19" s="202"/>
      <c r="H19" s="203"/>
      <c r="I19" s="202">
        <f>SUMIF(F49:F74,A19,I49:I74)</f>
        <v>0</v>
      </c>
      <c r="J19" s="204"/>
    </row>
    <row r="20" spans="1:10" ht="23.25" customHeight="1" x14ac:dyDescent="0.2">
      <c r="A20" s="142" t="s">
        <v>108</v>
      </c>
      <c r="B20" s="38" t="s">
        <v>30</v>
      </c>
      <c r="C20" s="60"/>
      <c r="D20" s="61"/>
      <c r="E20" s="202"/>
      <c r="F20" s="203"/>
      <c r="G20" s="202"/>
      <c r="H20" s="203"/>
      <c r="I20" s="202">
        <f>SUMIF(F49:F74,A20,I49:I74)</f>
        <v>0</v>
      </c>
      <c r="J20" s="204"/>
    </row>
    <row r="21" spans="1:10" ht="23.25" customHeight="1" x14ac:dyDescent="0.2">
      <c r="A21" s="2"/>
      <c r="B21" s="48" t="s">
        <v>31</v>
      </c>
      <c r="C21" s="62"/>
      <c r="D21" s="63"/>
      <c r="E21" s="215"/>
      <c r="F21" s="216"/>
      <c r="G21" s="215"/>
      <c r="H21" s="216"/>
      <c r="I21" s="215">
        <f>SUM(I16:J20)</f>
        <v>0</v>
      </c>
      <c r="J21" s="234"/>
    </row>
    <row r="22" spans="1:10" ht="33" customHeight="1" x14ac:dyDescent="0.2">
      <c r="A22" s="2"/>
      <c r="B22" s="42" t="s">
        <v>35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0"/>
      <c r="D23" s="61"/>
      <c r="E23" s="65">
        <v>15</v>
      </c>
      <c r="F23" s="39" t="s">
        <v>0</v>
      </c>
      <c r="G23" s="232">
        <f>ZakladDPHSniVypocet</f>
        <v>0</v>
      </c>
      <c r="H23" s="233"/>
      <c r="I23" s="23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0"/>
      <c r="D24" s="61"/>
      <c r="E24" s="65">
        <f>SazbaDPH1</f>
        <v>15</v>
      </c>
      <c r="F24" s="39" t="s">
        <v>0</v>
      </c>
      <c r="G24" s="230">
        <f>A23</f>
        <v>0</v>
      </c>
      <c r="H24" s="231"/>
      <c r="I24" s="23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0"/>
      <c r="D25" s="61"/>
      <c r="E25" s="65">
        <v>21</v>
      </c>
      <c r="F25" s="39" t="s">
        <v>0</v>
      </c>
      <c r="G25" s="232">
        <f>ZakladDPHZaklVypocet</f>
        <v>0</v>
      </c>
      <c r="H25" s="233"/>
      <c r="I25" s="23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6"/>
      <c r="D26" s="53"/>
      <c r="E26" s="67">
        <f>SazbaDPH2</f>
        <v>21</v>
      </c>
      <c r="F26" s="30" t="s">
        <v>0</v>
      </c>
      <c r="G26" s="199">
        <f>A25</f>
        <v>0</v>
      </c>
      <c r="H26" s="200"/>
      <c r="I26" s="20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8"/>
      <c r="D27" s="69"/>
      <c r="E27" s="68"/>
      <c r="F27" s="16"/>
      <c r="G27" s="201">
        <f>CenaCelkem-(ZakladDPHSni+DPHSni+ZakladDPHZakl+DPHZakl)</f>
        <v>0</v>
      </c>
      <c r="H27" s="201"/>
      <c r="I27" s="201"/>
      <c r="J27" s="41" t="str">
        <f t="shared" si="0"/>
        <v>CZK</v>
      </c>
    </row>
    <row r="28" spans="1:10" ht="27.75" hidden="1" customHeight="1" thickBot="1" x14ac:dyDescent="0.25">
      <c r="A28" s="2"/>
      <c r="B28" s="116" t="s">
        <v>25</v>
      </c>
      <c r="C28" s="117"/>
      <c r="D28" s="117"/>
      <c r="E28" s="118"/>
      <c r="F28" s="119"/>
      <c r="G28" s="236">
        <f>ZakladDPHSniVypocet+ZakladDPHZaklVypocet</f>
        <v>0</v>
      </c>
      <c r="H28" s="236"/>
      <c r="I28" s="236"/>
      <c r="J28" s="12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6" t="s">
        <v>37</v>
      </c>
      <c r="C29" s="121"/>
      <c r="D29" s="121"/>
      <c r="E29" s="121"/>
      <c r="F29" s="122"/>
      <c r="G29" s="235">
        <f>A27</f>
        <v>0</v>
      </c>
      <c r="H29" s="235"/>
      <c r="I29" s="235"/>
      <c r="J29" s="123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12</v>
      </c>
      <c r="D32" s="71"/>
      <c r="E32" s="71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37"/>
      <c r="E34" s="238"/>
      <c r="G34" s="239"/>
      <c r="H34" s="240"/>
      <c r="I34" s="240"/>
      <c r="J34" s="25"/>
    </row>
    <row r="35" spans="1:10" ht="12.75" customHeight="1" x14ac:dyDescent="0.2">
      <c r="A35" s="2"/>
      <c r="B35" s="2"/>
      <c r="D35" s="229" t="s">
        <v>2</v>
      </c>
      <c r="E35" s="229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 x14ac:dyDescent="0.2">
      <c r="B37" s="93" t="s">
        <v>17</v>
      </c>
      <c r="C37" s="94"/>
      <c r="D37" s="94"/>
      <c r="E37" s="94"/>
      <c r="F37" s="95"/>
      <c r="G37" s="95"/>
      <c r="H37" s="95"/>
      <c r="I37" s="95"/>
      <c r="J37" s="96"/>
    </row>
    <row r="38" spans="1:10" ht="25.5" hidden="1" customHeight="1" x14ac:dyDescent="0.2">
      <c r="A38" s="92" t="s">
        <v>39</v>
      </c>
      <c r="B38" s="97" t="s">
        <v>18</v>
      </c>
      <c r="C38" s="98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54</v>
      </c>
      <c r="C39" s="241"/>
      <c r="D39" s="241"/>
      <c r="E39" s="241"/>
      <c r="F39" s="103">
        <f>'01 011 Pol'!AE658</f>
        <v>0</v>
      </c>
      <c r="G39" s="104">
        <f>'01 011 Pol'!AF658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2">
        <v>2</v>
      </c>
      <c r="B40" s="107" t="s">
        <v>45</v>
      </c>
      <c r="C40" s="242" t="s">
        <v>44</v>
      </c>
      <c r="D40" s="242"/>
      <c r="E40" s="242"/>
      <c r="F40" s="108">
        <f>'01 011 Pol'!AE658</f>
        <v>0</v>
      </c>
      <c r="G40" s="109">
        <f>'01 011 Pol'!AF658</f>
        <v>0</v>
      </c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92">
        <v>3</v>
      </c>
      <c r="B41" s="111" t="s">
        <v>43</v>
      </c>
      <c r="C41" s="241" t="s">
        <v>44</v>
      </c>
      <c r="D41" s="241"/>
      <c r="E41" s="241"/>
      <c r="F41" s="112">
        <f>'01 011 Pol'!AE658</f>
        <v>0</v>
      </c>
      <c r="G41" s="105">
        <f>'01 011 Pol'!AF658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92"/>
      <c r="B42" s="243" t="s">
        <v>55</v>
      </c>
      <c r="C42" s="244"/>
      <c r="D42" s="244"/>
      <c r="E42" s="245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 x14ac:dyDescent="0.25">
      <c r="B46" s="124" t="s">
        <v>57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58</v>
      </c>
      <c r="G48" s="131"/>
      <c r="H48" s="131"/>
      <c r="I48" s="131" t="s">
        <v>31</v>
      </c>
      <c r="J48" s="131" t="s">
        <v>0</v>
      </c>
    </row>
    <row r="49" spans="1:10" ht="36.75" customHeight="1" x14ac:dyDescent="0.2">
      <c r="A49" s="127"/>
      <c r="B49" s="132" t="s">
        <v>59</v>
      </c>
      <c r="C49" s="246" t="s">
        <v>60</v>
      </c>
      <c r="D49" s="247"/>
      <c r="E49" s="247"/>
      <c r="F49" s="138" t="s">
        <v>26</v>
      </c>
      <c r="G49" s="139"/>
      <c r="H49" s="139"/>
      <c r="I49" s="139">
        <f>'01 011 Pol'!G8</f>
        <v>0</v>
      </c>
      <c r="J49" s="136" t="str">
        <f>IF(I75=0,"",I49/I75*100)</f>
        <v/>
      </c>
    </row>
    <row r="50" spans="1:10" ht="36.75" customHeight="1" x14ac:dyDescent="0.2">
      <c r="A50" s="127"/>
      <c r="B50" s="132" t="s">
        <v>61</v>
      </c>
      <c r="C50" s="246" t="s">
        <v>62</v>
      </c>
      <c r="D50" s="247"/>
      <c r="E50" s="247"/>
      <c r="F50" s="138" t="s">
        <v>26</v>
      </c>
      <c r="G50" s="139"/>
      <c r="H50" s="139"/>
      <c r="I50" s="139">
        <f>'01 011 Pol'!G40</f>
        <v>0</v>
      </c>
      <c r="J50" s="136" t="str">
        <f>IF(I75=0,"",I50/I75*100)</f>
        <v/>
      </c>
    </row>
    <row r="51" spans="1:10" ht="36.75" customHeight="1" x14ac:dyDescent="0.2">
      <c r="A51" s="127"/>
      <c r="B51" s="132" t="s">
        <v>63</v>
      </c>
      <c r="C51" s="246" t="s">
        <v>64</v>
      </c>
      <c r="D51" s="247"/>
      <c r="E51" s="247"/>
      <c r="F51" s="138" t="s">
        <v>26</v>
      </c>
      <c r="G51" s="139"/>
      <c r="H51" s="139"/>
      <c r="I51" s="139">
        <f>'01 011 Pol'!G42</f>
        <v>0</v>
      </c>
      <c r="J51" s="136" t="str">
        <f>IF(I75=0,"",I51/I75*100)</f>
        <v/>
      </c>
    </row>
    <row r="52" spans="1:10" ht="36.75" customHeight="1" x14ac:dyDescent="0.2">
      <c r="A52" s="127"/>
      <c r="B52" s="132" t="s">
        <v>65</v>
      </c>
      <c r="C52" s="246" t="s">
        <v>66</v>
      </c>
      <c r="D52" s="247"/>
      <c r="E52" s="247"/>
      <c r="F52" s="138" t="s">
        <v>26</v>
      </c>
      <c r="G52" s="139"/>
      <c r="H52" s="139"/>
      <c r="I52" s="139">
        <f>'01 011 Pol'!G78</f>
        <v>0</v>
      </c>
      <c r="J52" s="136" t="str">
        <f>IF(I75=0,"",I52/I75*100)</f>
        <v/>
      </c>
    </row>
    <row r="53" spans="1:10" ht="36.75" customHeight="1" x14ac:dyDescent="0.2">
      <c r="A53" s="127"/>
      <c r="B53" s="132" t="s">
        <v>67</v>
      </c>
      <c r="C53" s="246" t="s">
        <v>68</v>
      </c>
      <c r="D53" s="247"/>
      <c r="E53" s="247"/>
      <c r="F53" s="138" t="s">
        <v>26</v>
      </c>
      <c r="G53" s="139"/>
      <c r="H53" s="139"/>
      <c r="I53" s="139">
        <f>'01 011 Pol'!G92</f>
        <v>0</v>
      </c>
      <c r="J53" s="136" t="str">
        <f>IF(I75=0,"",I53/I75*100)</f>
        <v/>
      </c>
    </row>
    <row r="54" spans="1:10" ht="36.75" customHeight="1" x14ac:dyDescent="0.2">
      <c r="A54" s="127"/>
      <c r="B54" s="132" t="s">
        <v>69</v>
      </c>
      <c r="C54" s="246" t="s">
        <v>70</v>
      </c>
      <c r="D54" s="247"/>
      <c r="E54" s="247"/>
      <c r="F54" s="138" t="s">
        <v>26</v>
      </c>
      <c r="G54" s="139"/>
      <c r="H54" s="139"/>
      <c r="I54" s="139">
        <f>'01 011 Pol'!G119</f>
        <v>0</v>
      </c>
      <c r="J54" s="136" t="str">
        <f>IF(I75=0,"",I54/I75*100)</f>
        <v/>
      </c>
    </row>
    <row r="55" spans="1:10" ht="36.75" customHeight="1" x14ac:dyDescent="0.2">
      <c r="A55" s="127"/>
      <c r="B55" s="132" t="s">
        <v>71</v>
      </c>
      <c r="C55" s="246" t="s">
        <v>72</v>
      </c>
      <c r="D55" s="247"/>
      <c r="E55" s="247"/>
      <c r="F55" s="138" t="s">
        <v>26</v>
      </c>
      <c r="G55" s="139"/>
      <c r="H55" s="139"/>
      <c r="I55" s="139">
        <f>'01 011 Pol'!G162</f>
        <v>0</v>
      </c>
      <c r="J55" s="136" t="str">
        <f>IF(I75=0,"",I55/I75*100)</f>
        <v/>
      </c>
    </row>
    <row r="56" spans="1:10" ht="36.75" customHeight="1" x14ac:dyDescent="0.2">
      <c r="A56" s="127"/>
      <c r="B56" s="132" t="s">
        <v>73</v>
      </c>
      <c r="C56" s="246" t="s">
        <v>74</v>
      </c>
      <c r="D56" s="247"/>
      <c r="E56" s="247"/>
      <c r="F56" s="138" t="s">
        <v>26</v>
      </c>
      <c r="G56" s="139"/>
      <c r="H56" s="139"/>
      <c r="I56" s="139">
        <f>'01 011 Pol'!G254</f>
        <v>0</v>
      </c>
      <c r="J56" s="136" t="str">
        <f>IF(I75=0,"",I56/I75*100)</f>
        <v/>
      </c>
    </row>
    <row r="57" spans="1:10" ht="36.75" customHeight="1" x14ac:dyDescent="0.2">
      <c r="A57" s="127"/>
      <c r="B57" s="132" t="s">
        <v>75</v>
      </c>
      <c r="C57" s="246" t="s">
        <v>76</v>
      </c>
      <c r="D57" s="247"/>
      <c r="E57" s="247"/>
      <c r="F57" s="138" t="s">
        <v>26</v>
      </c>
      <c r="G57" s="139"/>
      <c r="H57" s="139"/>
      <c r="I57" s="139">
        <f>'01 011 Pol'!G275</f>
        <v>0</v>
      </c>
      <c r="J57" s="136" t="str">
        <f>IF(I75=0,"",I57/I75*100)</f>
        <v/>
      </c>
    </row>
    <row r="58" spans="1:10" ht="36.75" customHeight="1" x14ac:dyDescent="0.2">
      <c r="A58" s="127"/>
      <c r="B58" s="132" t="s">
        <v>77</v>
      </c>
      <c r="C58" s="246" t="s">
        <v>30</v>
      </c>
      <c r="D58" s="247"/>
      <c r="E58" s="247"/>
      <c r="F58" s="138" t="s">
        <v>26</v>
      </c>
      <c r="G58" s="139"/>
      <c r="H58" s="139"/>
      <c r="I58" s="139">
        <f>'01 011 Pol'!G280</f>
        <v>0</v>
      </c>
      <c r="J58" s="136" t="str">
        <f>IF(I75=0,"",I58/I75*100)</f>
        <v/>
      </c>
    </row>
    <row r="59" spans="1:10" ht="36.75" customHeight="1" x14ac:dyDescent="0.2">
      <c r="A59" s="127"/>
      <c r="B59" s="132" t="s">
        <v>78</v>
      </c>
      <c r="C59" s="246" t="s">
        <v>79</v>
      </c>
      <c r="D59" s="247"/>
      <c r="E59" s="247"/>
      <c r="F59" s="138" t="s">
        <v>26</v>
      </c>
      <c r="G59" s="139"/>
      <c r="H59" s="139"/>
      <c r="I59" s="139">
        <f>'01 011 Pol'!G290</f>
        <v>0</v>
      </c>
      <c r="J59" s="136" t="str">
        <f>IF(I75=0,"",I59/I75*100)</f>
        <v/>
      </c>
    </row>
    <row r="60" spans="1:10" ht="36.75" customHeight="1" x14ac:dyDescent="0.2">
      <c r="A60" s="127"/>
      <c r="B60" s="132" t="s">
        <v>80</v>
      </c>
      <c r="C60" s="246" t="s">
        <v>81</v>
      </c>
      <c r="D60" s="247"/>
      <c r="E60" s="247"/>
      <c r="F60" s="138" t="s">
        <v>26</v>
      </c>
      <c r="G60" s="139"/>
      <c r="H60" s="139"/>
      <c r="I60" s="139">
        <f>'01 011 Pol'!G312</f>
        <v>0</v>
      </c>
      <c r="J60" s="136" t="str">
        <f>IF(I75=0,"",I60/I75*100)</f>
        <v/>
      </c>
    </row>
    <row r="61" spans="1:10" ht="36.75" customHeight="1" x14ac:dyDescent="0.2">
      <c r="A61" s="127"/>
      <c r="B61" s="132" t="s">
        <v>82</v>
      </c>
      <c r="C61" s="246" t="s">
        <v>83</v>
      </c>
      <c r="D61" s="247"/>
      <c r="E61" s="247"/>
      <c r="F61" s="138" t="s">
        <v>26</v>
      </c>
      <c r="G61" s="139"/>
      <c r="H61" s="139"/>
      <c r="I61" s="139">
        <f>'01 011 Pol'!G329</f>
        <v>0</v>
      </c>
      <c r="J61" s="136" t="str">
        <f>IF(I75=0,"",I61/I75*100)</f>
        <v/>
      </c>
    </row>
    <row r="62" spans="1:10" ht="36.75" customHeight="1" x14ac:dyDescent="0.2">
      <c r="A62" s="127"/>
      <c r="B62" s="132" t="s">
        <v>84</v>
      </c>
      <c r="C62" s="246" t="s">
        <v>85</v>
      </c>
      <c r="D62" s="247"/>
      <c r="E62" s="247"/>
      <c r="F62" s="138" t="s">
        <v>26</v>
      </c>
      <c r="G62" s="139"/>
      <c r="H62" s="139"/>
      <c r="I62" s="139">
        <f>'01 011 Pol'!G444</f>
        <v>0</v>
      </c>
      <c r="J62" s="136" t="str">
        <f>IF(I75=0,"",I62/I75*100)</f>
        <v/>
      </c>
    </row>
    <row r="63" spans="1:10" ht="36.75" customHeight="1" x14ac:dyDescent="0.2">
      <c r="A63" s="127"/>
      <c r="B63" s="132" t="s">
        <v>86</v>
      </c>
      <c r="C63" s="246" t="s">
        <v>87</v>
      </c>
      <c r="D63" s="247"/>
      <c r="E63" s="247"/>
      <c r="F63" s="138" t="s">
        <v>27</v>
      </c>
      <c r="G63" s="139"/>
      <c r="H63" s="139"/>
      <c r="I63" s="139">
        <f>'01 011 Pol'!G446</f>
        <v>0</v>
      </c>
      <c r="J63" s="136" t="str">
        <f>IF(I75=0,"",I63/I75*100)</f>
        <v/>
      </c>
    </row>
    <row r="64" spans="1:10" ht="36.75" customHeight="1" x14ac:dyDescent="0.2">
      <c r="A64" s="127"/>
      <c r="B64" s="132" t="s">
        <v>88</v>
      </c>
      <c r="C64" s="246" t="s">
        <v>89</v>
      </c>
      <c r="D64" s="247"/>
      <c r="E64" s="247"/>
      <c r="F64" s="138" t="s">
        <v>27</v>
      </c>
      <c r="G64" s="139"/>
      <c r="H64" s="139"/>
      <c r="I64" s="139">
        <f>'01 011 Pol'!G463</f>
        <v>0</v>
      </c>
      <c r="J64" s="136" t="str">
        <f>IF(I75=0,"",I64/I75*100)</f>
        <v/>
      </c>
    </row>
    <row r="65" spans="1:10" ht="36.75" customHeight="1" x14ac:dyDescent="0.2">
      <c r="A65" s="127"/>
      <c r="B65" s="132" t="s">
        <v>90</v>
      </c>
      <c r="C65" s="246" t="s">
        <v>91</v>
      </c>
      <c r="D65" s="247"/>
      <c r="E65" s="247"/>
      <c r="F65" s="138" t="s">
        <v>27</v>
      </c>
      <c r="G65" s="139"/>
      <c r="H65" s="139"/>
      <c r="I65" s="139">
        <f>'01 011 Pol'!G527</f>
        <v>0</v>
      </c>
      <c r="J65" s="136" t="str">
        <f>IF(I75=0,"",I65/I75*100)</f>
        <v/>
      </c>
    </row>
    <row r="66" spans="1:10" ht="36.75" customHeight="1" x14ac:dyDescent="0.2">
      <c r="A66" s="127"/>
      <c r="B66" s="132" t="s">
        <v>92</v>
      </c>
      <c r="C66" s="246" t="s">
        <v>93</v>
      </c>
      <c r="D66" s="247"/>
      <c r="E66" s="247"/>
      <c r="F66" s="138" t="s">
        <v>27</v>
      </c>
      <c r="G66" s="139"/>
      <c r="H66" s="139"/>
      <c r="I66" s="139">
        <f>'01 011 Pol'!G561</f>
        <v>0</v>
      </c>
      <c r="J66" s="136" t="str">
        <f>IF(I75=0,"",I66/I75*100)</f>
        <v/>
      </c>
    </row>
    <row r="67" spans="1:10" ht="36.75" customHeight="1" x14ac:dyDescent="0.2">
      <c r="A67" s="127"/>
      <c r="B67" s="132" t="s">
        <v>94</v>
      </c>
      <c r="C67" s="246" t="s">
        <v>95</v>
      </c>
      <c r="D67" s="247"/>
      <c r="E67" s="247"/>
      <c r="F67" s="138" t="s">
        <v>27</v>
      </c>
      <c r="G67" s="139"/>
      <c r="H67" s="139"/>
      <c r="I67" s="139">
        <f>'01 011 Pol'!G568</f>
        <v>0</v>
      </c>
      <c r="J67" s="136" t="str">
        <f>IF(I75=0,"",I67/I75*100)</f>
        <v/>
      </c>
    </row>
    <row r="68" spans="1:10" ht="36.75" customHeight="1" x14ac:dyDescent="0.2">
      <c r="A68" s="127"/>
      <c r="B68" s="132" t="s">
        <v>96</v>
      </c>
      <c r="C68" s="246" t="s">
        <v>97</v>
      </c>
      <c r="D68" s="247"/>
      <c r="E68" s="247"/>
      <c r="F68" s="138" t="s">
        <v>27</v>
      </c>
      <c r="G68" s="139"/>
      <c r="H68" s="139"/>
      <c r="I68" s="139">
        <f>'01 011 Pol'!G594</f>
        <v>0</v>
      </c>
      <c r="J68" s="136" t="str">
        <f>IF(I75=0,"",I68/I75*100)</f>
        <v/>
      </c>
    </row>
    <row r="69" spans="1:10" ht="36.75" customHeight="1" x14ac:dyDescent="0.2">
      <c r="A69" s="127"/>
      <c r="B69" s="132" t="s">
        <v>98</v>
      </c>
      <c r="C69" s="246" t="s">
        <v>99</v>
      </c>
      <c r="D69" s="247"/>
      <c r="E69" s="247"/>
      <c r="F69" s="138" t="s">
        <v>27</v>
      </c>
      <c r="G69" s="139"/>
      <c r="H69" s="139"/>
      <c r="I69" s="139">
        <f>'01 011 Pol'!G607</f>
        <v>0</v>
      </c>
      <c r="J69" s="136" t="str">
        <f>IF(I75=0,"",I69/I75*100)</f>
        <v/>
      </c>
    </row>
    <row r="70" spans="1:10" ht="36.75" customHeight="1" x14ac:dyDescent="0.2">
      <c r="A70" s="127"/>
      <c r="B70" s="132" t="s">
        <v>100</v>
      </c>
      <c r="C70" s="246" t="s">
        <v>101</v>
      </c>
      <c r="D70" s="247"/>
      <c r="E70" s="247"/>
      <c r="F70" s="138" t="s">
        <v>27</v>
      </c>
      <c r="G70" s="139"/>
      <c r="H70" s="139"/>
      <c r="I70" s="139">
        <f>'01 011 Pol'!G613</f>
        <v>0</v>
      </c>
      <c r="J70" s="136" t="str">
        <f>IF(I75=0,"",I70/I75*100)</f>
        <v/>
      </c>
    </row>
    <row r="71" spans="1:10" ht="36.75" customHeight="1" x14ac:dyDescent="0.2">
      <c r="A71" s="127"/>
      <c r="B71" s="132" t="s">
        <v>102</v>
      </c>
      <c r="C71" s="246" t="s">
        <v>103</v>
      </c>
      <c r="D71" s="247"/>
      <c r="E71" s="247"/>
      <c r="F71" s="138" t="s">
        <v>28</v>
      </c>
      <c r="G71" s="139"/>
      <c r="H71" s="139"/>
      <c r="I71" s="139">
        <f>'01 011 Pol'!G625</f>
        <v>0</v>
      </c>
      <c r="J71" s="136" t="str">
        <f>IF(I75=0,"",I71/I75*100)</f>
        <v/>
      </c>
    </row>
    <row r="72" spans="1:10" ht="36.75" customHeight="1" x14ac:dyDescent="0.2">
      <c r="A72" s="127"/>
      <c r="B72" s="132" t="s">
        <v>104</v>
      </c>
      <c r="C72" s="246" t="s">
        <v>105</v>
      </c>
      <c r="D72" s="247"/>
      <c r="E72" s="247"/>
      <c r="F72" s="138" t="s">
        <v>106</v>
      </c>
      <c r="G72" s="139"/>
      <c r="H72" s="139"/>
      <c r="I72" s="139">
        <f>'01 011 Pol'!G627</f>
        <v>0</v>
      </c>
      <c r="J72" s="136" t="str">
        <f>IF(I75=0,"",I72/I75*100)</f>
        <v/>
      </c>
    </row>
    <row r="73" spans="1:10" ht="36.75" customHeight="1" x14ac:dyDescent="0.2">
      <c r="A73" s="127"/>
      <c r="B73" s="132" t="s">
        <v>107</v>
      </c>
      <c r="C73" s="246" t="s">
        <v>29</v>
      </c>
      <c r="D73" s="247"/>
      <c r="E73" s="247"/>
      <c r="F73" s="138" t="s">
        <v>107</v>
      </c>
      <c r="G73" s="139"/>
      <c r="H73" s="139"/>
      <c r="I73" s="139">
        <f>'01 011 Pol'!G645+'01 011 Pol'!G655</f>
        <v>0</v>
      </c>
      <c r="J73" s="136" t="str">
        <f>IF(I75=0,"",I73/I75*100)</f>
        <v/>
      </c>
    </row>
    <row r="74" spans="1:10" ht="36.75" customHeight="1" x14ac:dyDescent="0.2">
      <c r="A74" s="127"/>
      <c r="B74" s="132" t="s">
        <v>108</v>
      </c>
      <c r="C74" s="246" t="s">
        <v>30</v>
      </c>
      <c r="D74" s="247"/>
      <c r="E74" s="247"/>
      <c r="F74" s="138" t="s">
        <v>108</v>
      </c>
      <c r="G74" s="139"/>
      <c r="H74" s="139"/>
      <c r="I74" s="139">
        <f>'01 011 Pol'!G648</f>
        <v>0</v>
      </c>
      <c r="J74" s="136" t="str">
        <f>IF(I75=0,"",I74/I75*100)</f>
        <v/>
      </c>
    </row>
    <row r="75" spans="1:10" ht="25.5" customHeight="1" x14ac:dyDescent="0.2">
      <c r="A75" s="128"/>
      <c r="B75" s="133" t="s">
        <v>1</v>
      </c>
      <c r="C75" s="134"/>
      <c r="D75" s="135"/>
      <c r="E75" s="135"/>
      <c r="F75" s="140"/>
      <c r="G75" s="141"/>
      <c r="H75" s="141"/>
      <c r="I75" s="141">
        <f>SUM(I49:I74)</f>
        <v>0</v>
      </c>
      <c r="J75" s="137">
        <f>SUM(J49:J74)</f>
        <v>0</v>
      </c>
    </row>
    <row r="76" spans="1:10" x14ac:dyDescent="0.2">
      <c r="F76" s="90"/>
      <c r="G76" s="90"/>
      <c r="H76" s="90"/>
      <c r="I76" s="90"/>
      <c r="J76" s="91"/>
    </row>
    <row r="77" spans="1:10" x14ac:dyDescent="0.2">
      <c r="F77" s="90"/>
      <c r="G77" s="90"/>
      <c r="H77" s="90"/>
      <c r="I77" s="90"/>
      <c r="J77" s="91"/>
    </row>
    <row r="78" spans="1:10" x14ac:dyDescent="0.2">
      <c r="F78" s="90"/>
      <c r="G78" s="90"/>
      <c r="H78" s="90"/>
      <c r="I78" s="90"/>
      <c r="J78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10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197" activePane="bottomLeft" state="frozen"/>
      <selection pane="bottomLeft" activeCell="AB202" sqref="AB202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38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109</v>
      </c>
    </row>
    <row r="2" spans="1:60" ht="21.6" customHeight="1" x14ac:dyDescent="0.2">
      <c r="A2" s="143" t="s">
        <v>8</v>
      </c>
      <c r="B2" s="49" t="s">
        <v>48</v>
      </c>
      <c r="C2" s="269" t="s">
        <v>44</v>
      </c>
      <c r="D2" s="270"/>
      <c r="E2" s="270"/>
      <c r="F2" s="270"/>
      <c r="G2" s="271"/>
      <c r="AG2" t="s">
        <v>110</v>
      </c>
    </row>
    <row r="3" spans="1:60" ht="25.15" customHeight="1" x14ac:dyDescent="0.2">
      <c r="A3" s="143" t="s">
        <v>9</v>
      </c>
      <c r="B3" s="49" t="s">
        <v>45</v>
      </c>
      <c r="C3" s="269" t="s">
        <v>44</v>
      </c>
      <c r="D3" s="270"/>
      <c r="E3" s="270"/>
      <c r="F3" s="270"/>
      <c r="G3" s="271"/>
      <c r="AC3" s="125" t="s">
        <v>110</v>
      </c>
      <c r="AG3" t="s">
        <v>111</v>
      </c>
    </row>
    <row r="4" spans="1:60" ht="25.15" customHeight="1" x14ac:dyDescent="0.2">
      <c r="A4" s="144" t="s">
        <v>10</v>
      </c>
      <c r="B4" s="145" t="s">
        <v>43</v>
      </c>
      <c r="C4" s="272" t="s">
        <v>44</v>
      </c>
      <c r="D4" s="273"/>
      <c r="E4" s="273"/>
      <c r="F4" s="273"/>
      <c r="G4" s="274"/>
      <c r="AG4" t="s">
        <v>112</v>
      </c>
    </row>
    <row r="5" spans="1:60" x14ac:dyDescent="0.2">
      <c r="D5" s="10"/>
    </row>
    <row r="6" spans="1:60" ht="38.25" x14ac:dyDescent="0.2">
      <c r="A6" s="147" t="s">
        <v>113</v>
      </c>
      <c r="B6" s="149" t="s">
        <v>114</v>
      </c>
      <c r="C6" s="149" t="s">
        <v>115</v>
      </c>
      <c r="D6" s="148" t="s">
        <v>116</v>
      </c>
      <c r="E6" s="147" t="s">
        <v>117</v>
      </c>
      <c r="F6" s="146" t="s">
        <v>118</v>
      </c>
      <c r="G6" s="147" t="s">
        <v>31</v>
      </c>
      <c r="H6" s="150" t="s">
        <v>32</v>
      </c>
      <c r="I6" s="150" t="s">
        <v>119</v>
      </c>
      <c r="J6" s="150" t="s">
        <v>33</v>
      </c>
      <c r="K6" s="150" t="s">
        <v>120</v>
      </c>
      <c r="L6" s="150" t="s">
        <v>121</v>
      </c>
      <c r="M6" s="150" t="s">
        <v>122</v>
      </c>
      <c r="N6" s="150" t="s">
        <v>123</v>
      </c>
      <c r="O6" s="150" t="s">
        <v>124</v>
      </c>
      <c r="P6" s="150" t="s">
        <v>125</v>
      </c>
      <c r="Q6" s="150" t="s">
        <v>126</v>
      </c>
      <c r="R6" s="150" t="s">
        <v>127</v>
      </c>
      <c r="S6" s="150" t="s">
        <v>128</v>
      </c>
      <c r="T6" s="150" t="s">
        <v>129</v>
      </c>
      <c r="U6" s="150" t="s">
        <v>130</v>
      </c>
      <c r="V6" s="150" t="s">
        <v>131</v>
      </c>
      <c r="W6" s="150" t="s">
        <v>132</v>
      </c>
      <c r="X6" s="150" t="s">
        <v>133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7" t="s">
        <v>134</v>
      </c>
      <c r="B8" s="168" t="s">
        <v>59</v>
      </c>
      <c r="C8" s="187" t="s">
        <v>60</v>
      </c>
      <c r="D8" s="169"/>
      <c r="E8" s="170"/>
      <c r="F8" s="171"/>
      <c r="G8" s="172">
        <f>SUMIF(AG9:AG39,"&lt;&gt;NOR",G9:G39)</f>
        <v>0</v>
      </c>
      <c r="H8" s="166"/>
      <c r="I8" s="166">
        <f>SUM(I9:I39)</f>
        <v>0</v>
      </c>
      <c r="J8" s="166"/>
      <c r="K8" s="166">
        <f>SUM(K9:K39)</f>
        <v>0</v>
      </c>
      <c r="L8" s="166"/>
      <c r="M8" s="166">
        <f>SUM(M9:M39)</f>
        <v>0</v>
      </c>
      <c r="N8" s="166"/>
      <c r="O8" s="166">
        <f>SUM(O9:O39)</f>
        <v>0.55000000000000004</v>
      </c>
      <c r="P8" s="166"/>
      <c r="Q8" s="166">
        <f>SUM(Q9:Q39)</f>
        <v>0</v>
      </c>
      <c r="R8" s="166"/>
      <c r="S8" s="166"/>
      <c r="T8" s="166"/>
      <c r="U8" s="166"/>
      <c r="V8" s="166">
        <f>SUM(V9:V39)</f>
        <v>1074.6499999999999</v>
      </c>
      <c r="W8" s="166"/>
      <c r="X8" s="166"/>
      <c r="AG8" t="s">
        <v>135</v>
      </c>
    </row>
    <row r="9" spans="1:60" outlineLevel="1" x14ac:dyDescent="0.2">
      <c r="A9" s="173">
        <v>1</v>
      </c>
      <c r="B9" s="174" t="s">
        <v>136</v>
      </c>
      <c r="C9" s="188" t="s">
        <v>137</v>
      </c>
      <c r="D9" s="175" t="s">
        <v>138</v>
      </c>
      <c r="E9" s="176">
        <v>279</v>
      </c>
      <c r="F9" s="177"/>
      <c r="G9" s="178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60">
        <v>1.98E-3</v>
      </c>
      <c r="O9" s="160">
        <f>ROUND(E9*N9,2)</f>
        <v>0.55000000000000004</v>
      </c>
      <c r="P9" s="160">
        <v>0</v>
      </c>
      <c r="Q9" s="160">
        <f>ROUND(E9*P9,2)</f>
        <v>0</v>
      </c>
      <c r="R9" s="160"/>
      <c r="S9" s="160" t="s">
        <v>139</v>
      </c>
      <c r="T9" s="160" t="s">
        <v>140</v>
      </c>
      <c r="U9" s="160">
        <v>2.7090000000000001</v>
      </c>
      <c r="V9" s="160">
        <f>ROUND(E9*U9,2)</f>
        <v>755.81</v>
      </c>
      <c r="W9" s="160"/>
      <c r="X9" s="160" t="s">
        <v>141</v>
      </c>
      <c r="Y9" s="151"/>
      <c r="Z9" s="151"/>
      <c r="AA9" s="151"/>
      <c r="AB9" s="151"/>
      <c r="AC9" s="151"/>
      <c r="AD9" s="151"/>
      <c r="AE9" s="151"/>
      <c r="AF9" s="151"/>
      <c r="AG9" s="151" t="s">
        <v>142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9" t="s">
        <v>143</v>
      </c>
      <c r="D10" s="162"/>
      <c r="E10" s="163">
        <v>279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144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3">
        <v>2</v>
      </c>
      <c r="B11" s="174" t="s">
        <v>145</v>
      </c>
      <c r="C11" s="188" t="s">
        <v>146</v>
      </c>
      <c r="D11" s="175" t="s">
        <v>138</v>
      </c>
      <c r="E11" s="176">
        <v>126</v>
      </c>
      <c r="F11" s="177"/>
      <c r="G11" s="178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0"/>
      <c r="S11" s="160" t="s">
        <v>147</v>
      </c>
      <c r="T11" s="160" t="s">
        <v>140</v>
      </c>
      <c r="U11" s="160">
        <v>0.33</v>
      </c>
      <c r="V11" s="160">
        <f>ROUND(E11*U11,2)</f>
        <v>41.58</v>
      </c>
      <c r="W11" s="160"/>
      <c r="X11" s="160" t="s">
        <v>141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142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9" t="s">
        <v>148</v>
      </c>
      <c r="D12" s="162"/>
      <c r="E12" s="163">
        <v>126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144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3">
        <v>3</v>
      </c>
      <c r="B13" s="174" t="s">
        <v>149</v>
      </c>
      <c r="C13" s="188" t="s">
        <v>150</v>
      </c>
      <c r="D13" s="175" t="s">
        <v>151</v>
      </c>
      <c r="E13" s="176">
        <v>17.328050000000001</v>
      </c>
      <c r="F13" s="177"/>
      <c r="G13" s="178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21</v>
      </c>
      <c r="M13" s="160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0"/>
      <c r="S13" s="160" t="s">
        <v>139</v>
      </c>
      <c r="T13" s="160" t="s">
        <v>140</v>
      </c>
      <c r="U13" s="160">
        <v>0.16700000000000001</v>
      </c>
      <c r="V13" s="160">
        <f>ROUND(E13*U13,2)</f>
        <v>2.89</v>
      </c>
      <c r="W13" s="160"/>
      <c r="X13" s="160" t="s">
        <v>141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142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66" t="s">
        <v>152</v>
      </c>
      <c r="D14" s="267"/>
      <c r="E14" s="267"/>
      <c r="F14" s="267"/>
      <c r="G14" s="267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153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9" t="s">
        <v>154</v>
      </c>
      <c r="D15" s="162"/>
      <c r="E15" s="163">
        <v>8.33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144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9" t="s">
        <v>155</v>
      </c>
      <c r="D16" s="162"/>
      <c r="E16" s="163">
        <v>9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144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3">
        <v>4</v>
      </c>
      <c r="B17" s="174" t="s">
        <v>156</v>
      </c>
      <c r="C17" s="188" t="s">
        <v>157</v>
      </c>
      <c r="D17" s="175" t="s">
        <v>151</v>
      </c>
      <c r="E17" s="176">
        <v>17.328050000000001</v>
      </c>
      <c r="F17" s="177"/>
      <c r="G17" s="178">
        <f>ROUND(E17*F17,2)</f>
        <v>0</v>
      </c>
      <c r="H17" s="161"/>
      <c r="I17" s="160">
        <f>ROUND(E17*H17,2)</f>
        <v>0</v>
      </c>
      <c r="J17" s="161"/>
      <c r="K17" s="160">
        <f>ROUND(E17*J17,2)</f>
        <v>0</v>
      </c>
      <c r="L17" s="160">
        <v>21</v>
      </c>
      <c r="M17" s="160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0"/>
      <c r="S17" s="160" t="s">
        <v>139</v>
      </c>
      <c r="T17" s="160" t="s">
        <v>140</v>
      </c>
      <c r="U17" s="160">
        <v>3.81</v>
      </c>
      <c r="V17" s="160">
        <f>ROUND(E17*U17,2)</f>
        <v>66.02</v>
      </c>
      <c r="W17" s="160"/>
      <c r="X17" s="160" t="s">
        <v>141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142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9" t="s">
        <v>154</v>
      </c>
      <c r="D18" s="162"/>
      <c r="E18" s="163">
        <v>8.33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144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9" t="s">
        <v>155</v>
      </c>
      <c r="D19" s="162"/>
      <c r="E19" s="163">
        <v>9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144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3">
        <v>5</v>
      </c>
      <c r="B20" s="174" t="s">
        <v>158</v>
      </c>
      <c r="C20" s="188" t="s">
        <v>159</v>
      </c>
      <c r="D20" s="175" t="s">
        <v>151</v>
      </c>
      <c r="E20" s="176">
        <v>17.328050000000001</v>
      </c>
      <c r="F20" s="177"/>
      <c r="G20" s="178">
        <f>ROUND(E20*F20,2)</f>
        <v>0</v>
      </c>
      <c r="H20" s="161"/>
      <c r="I20" s="160">
        <f>ROUND(E20*H20,2)</f>
        <v>0</v>
      </c>
      <c r="J20" s="161"/>
      <c r="K20" s="160">
        <f>ROUND(E20*J20,2)</f>
        <v>0</v>
      </c>
      <c r="L20" s="160">
        <v>21</v>
      </c>
      <c r="M20" s="160">
        <f>G20*(1+L20/100)</f>
        <v>0</v>
      </c>
      <c r="N20" s="160">
        <v>0</v>
      </c>
      <c r="O20" s="160">
        <f>ROUND(E20*N20,2)</f>
        <v>0</v>
      </c>
      <c r="P20" s="160">
        <v>0</v>
      </c>
      <c r="Q20" s="160">
        <f>ROUND(E20*P20,2)</f>
        <v>0</v>
      </c>
      <c r="R20" s="160"/>
      <c r="S20" s="160" t="s">
        <v>139</v>
      </c>
      <c r="T20" s="160" t="s">
        <v>140</v>
      </c>
      <c r="U20" s="160">
        <v>5.1999999999999998E-3</v>
      </c>
      <c r="V20" s="160">
        <f>ROUND(E20*U20,2)</f>
        <v>0.09</v>
      </c>
      <c r="W20" s="160"/>
      <c r="X20" s="160" t="s">
        <v>141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142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89" t="s">
        <v>154</v>
      </c>
      <c r="D21" s="162"/>
      <c r="E21" s="163">
        <v>8.33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144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9" t="s">
        <v>155</v>
      </c>
      <c r="D22" s="162"/>
      <c r="E22" s="163">
        <v>9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144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3">
        <v>6</v>
      </c>
      <c r="B23" s="174" t="s">
        <v>160</v>
      </c>
      <c r="C23" s="188" t="s">
        <v>161</v>
      </c>
      <c r="D23" s="175" t="s">
        <v>151</v>
      </c>
      <c r="E23" s="176">
        <v>173.28</v>
      </c>
      <c r="F23" s="177"/>
      <c r="G23" s="178">
        <f>ROUND(E23*F23,2)</f>
        <v>0</v>
      </c>
      <c r="H23" s="161"/>
      <c r="I23" s="160">
        <f>ROUND(E23*H23,2)</f>
        <v>0</v>
      </c>
      <c r="J23" s="161"/>
      <c r="K23" s="160">
        <f>ROUND(E23*J23,2)</f>
        <v>0</v>
      </c>
      <c r="L23" s="160">
        <v>21</v>
      </c>
      <c r="M23" s="160">
        <f>G23*(1+L23/100)</f>
        <v>0</v>
      </c>
      <c r="N23" s="160">
        <v>0</v>
      </c>
      <c r="O23" s="160">
        <f>ROUND(E23*N23,2)</f>
        <v>0</v>
      </c>
      <c r="P23" s="160">
        <v>0</v>
      </c>
      <c r="Q23" s="160">
        <f>ROUND(E23*P23,2)</f>
        <v>0</v>
      </c>
      <c r="R23" s="160"/>
      <c r="S23" s="160" t="s">
        <v>139</v>
      </c>
      <c r="T23" s="160" t="s">
        <v>140</v>
      </c>
      <c r="U23" s="160">
        <v>0</v>
      </c>
      <c r="V23" s="160">
        <f>ROUND(E23*U23,2)</f>
        <v>0</v>
      </c>
      <c r="W23" s="160"/>
      <c r="X23" s="160" t="s">
        <v>141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142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9" t="s">
        <v>162</v>
      </c>
      <c r="D24" s="162"/>
      <c r="E24" s="163">
        <v>173.28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144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3">
        <v>7</v>
      </c>
      <c r="B25" s="174" t="s">
        <v>163</v>
      </c>
      <c r="C25" s="188" t="s">
        <v>164</v>
      </c>
      <c r="D25" s="175" t="s">
        <v>151</v>
      </c>
      <c r="E25" s="176">
        <v>17.328050000000001</v>
      </c>
      <c r="F25" s="177"/>
      <c r="G25" s="178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21</v>
      </c>
      <c r="M25" s="160">
        <f>G25*(1+L25/100)</f>
        <v>0</v>
      </c>
      <c r="N25" s="160">
        <v>0</v>
      </c>
      <c r="O25" s="160">
        <f>ROUND(E25*N25,2)</f>
        <v>0</v>
      </c>
      <c r="P25" s="160">
        <v>0</v>
      </c>
      <c r="Q25" s="160">
        <f>ROUND(E25*P25,2)</f>
        <v>0</v>
      </c>
      <c r="R25" s="160"/>
      <c r="S25" s="160" t="s">
        <v>139</v>
      </c>
      <c r="T25" s="160" t="s">
        <v>140</v>
      </c>
      <c r="U25" s="160">
        <v>3.1E-2</v>
      </c>
      <c r="V25" s="160">
        <f>ROUND(E25*U25,2)</f>
        <v>0.54</v>
      </c>
      <c r="W25" s="160"/>
      <c r="X25" s="160" t="s">
        <v>141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142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8"/>
      <c r="B26" s="159"/>
      <c r="C26" s="266" t="s">
        <v>165</v>
      </c>
      <c r="D26" s="267"/>
      <c r="E26" s="267"/>
      <c r="F26" s="267"/>
      <c r="G26" s="267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153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9" t="str">
        <f>C26</f>
        <v>Uložení sypaniny do násypů nebo na skládku s rozprostřením sypaniny ve vrstvách a s hrubým urovnáním.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9" t="s">
        <v>166</v>
      </c>
      <c r="D27" s="162"/>
      <c r="E27" s="163">
        <v>17.329999999999998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144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3">
        <v>8</v>
      </c>
      <c r="B28" s="174" t="s">
        <v>167</v>
      </c>
      <c r="C28" s="188" t="s">
        <v>168</v>
      </c>
      <c r="D28" s="175" t="s">
        <v>151</v>
      </c>
      <c r="E28" s="176">
        <v>17.328050000000001</v>
      </c>
      <c r="F28" s="177"/>
      <c r="G28" s="178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0"/>
      <c r="S28" s="160" t="s">
        <v>139</v>
      </c>
      <c r="T28" s="160" t="s">
        <v>140</v>
      </c>
      <c r="U28" s="160">
        <v>1.9379999999999999</v>
      </c>
      <c r="V28" s="160">
        <f>ROUND(E28*U28,2)</f>
        <v>33.58</v>
      </c>
      <c r="W28" s="160"/>
      <c r="X28" s="160" t="s">
        <v>141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142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9" t="s">
        <v>154</v>
      </c>
      <c r="D29" s="162"/>
      <c r="E29" s="163">
        <v>8.33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144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9" t="s">
        <v>155</v>
      </c>
      <c r="D30" s="162"/>
      <c r="E30" s="163">
        <v>9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144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3">
        <v>9</v>
      </c>
      <c r="B31" s="174" t="s">
        <v>169</v>
      </c>
      <c r="C31" s="188" t="s">
        <v>170</v>
      </c>
      <c r="D31" s="175" t="s">
        <v>151</v>
      </c>
      <c r="E31" s="176">
        <v>17.328050000000001</v>
      </c>
      <c r="F31" s="177"/>
      <c r="G31" s="178">
        <f>ROUND(E31*F31,2)</f>
        <v>0</v>
      </c>
      <c r="H31" s="161"/>
      <c r="I31" s="160">
        <f>ROUND(E31*H31,2)</f>
        <v>0</v>
      </c>
      <c r="J31" s="161"/>
      <c r="K31" s="160">
        <f>ROUND(E31*J31,2)</f>
        <v>0</v>
      </c>
      <c r="L31" s="160">
        <v>21</v>
      </c>
      <c r="M31" s="160">
        <f>G31*(1+L31/100)</f>
        <v>0</v>
      </c>
      <c r="N31" s="160">
        <v>0</v>
      </c>
      <c r="O31" s="160">
        <f>ROUND(E31*N31,2)</f>
        <v>0</v>
      </c>
      <c r="P31" s="160">
        <v>0</v>
      </c>
      <c r="Q31" s="160">
        <f>ROUND(E31*P31,2)</f>
        <v>0</v>
      </c>
      <c r="R31" s="160"/>
      <c r="S31" s="160" t="s">
        <v>139</v>
      </c>
      <c r="T31" s="160" t="s">
        <v>140</v>
      </c>
      <c r="U31" s="160">
        <v>0</v>
      </c>
      <c r="V31" s="160">
        <f>ROUND(E31*U31,2)</f>
        <v>0</v>
      </c>
      <c r="W31" s="160"/>
      <c r="X31" s="160" t="s">
        <v>141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142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9" t="s">
        <v>154</v>
      </c>
      <c r="D32" s="162"/>
      <c r="E32" s="163">
        <v>8.33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144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9" t="s">
        <v>155</v>
      </c>
      <c r="D33" s="162"/>
      <c r="E33" s="163">
        <v>9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144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3">
        <v>10</v>
      </c>
      <c r="B34" s="174" t="s">
        <v>171</v>
      </c>
      <c r="C34" s="188" t="s">
        <v>172</v>
      </c>
      <c r="D34" s="175" t="s">
        <v>151</v>
      </c>
      <c r="E34" s="176">
        <v>17.328050000000001</v>
      </c>
      <c r="F34" s="177"/>
      <c r="G34" s="178">
        <f>ROUND(E34*F34,2)</f>
        <v>0</v>
      </c>
      <c r="H34" s="161"/>
      <c r="I34" s="160">
        <f>ROUND(E34*H34,2)</f>
        <v>0</v>
      </c>
      <c r="J34" s="161"/>
      <c r="K34" s="160">
        <f>ROUND(E34*J34,2)</f>
        <v>0</v>
      </c>
      <c r="L34" s="160">
        <v>21</v>
      </c>
      <c r="M34" s="160">
        <f>G34*(1+L34/100)</f>
        <v>0</v>
      </c>
      <c r="N34" s="160">
        <v>0</v>
      </c>
      <c r="O34" s="160">
        <f>ROUND(E34*N34,2)</f>
        <v>0</v>
      </c>
      <c r="P34" s="160">
        <v>0</v>
      </c>
      <c r="Q34" s="160">
        <f>ROUND(E34*P34,2)</f>
        <v>0</v>
      </c>
      <c r="R34" s="160"/>
      <c r="S34" s="160" t="s">
        <v>139</v>
      </c>
      <c r="T34" s="160" t="s">
        <v>140</v>
      </c>
      <c r="U34" s="160">
        <v>0.86799999999999999</v>
      </c>
      <c r="V34" s="160">
        <f>ROUND(E34*U34,2)</f>
        <v>15.04</v>
      </c>
      <c r="W34" s="160"/>
      <c r="X34" s="160" t="s">
        <v>141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142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9" t="s">
        <v>154</v>
      </c>
      <c r="D35" s="162"/>
      <c r="E35" s="163">
        <v>8.33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144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89" t="s">
        <v>155</v>
      </c>
      <c r="D36" s="162"/>
      <c r="E36" s="163">
        <v>9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144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3">
        <v>11</v>
      </c>
      <c r="B37" s="174" t="s">
        <v>173</v>
      </c>
      <c r="C37" s="188" t="s">
        <v>174</v>
      </c>
      <c r="D37" s="175" t="s">
        <v>151</v>
      </c>
      <c r="E37" s="176">
        <v>173.3</v>
      </c>
      <c r="F37" s="177"/>
      <c r="G37" s="178">
        <f>ROUND(E37*F37,2)</f>
        <v>0</v>
      </c>
      <c r="H37" s="161"/>
      <c r="I37" s="160">
        <f>ROUND(E37*H37,2)</f>
        <v>0</v>
      </c>
      <c r="J37" s="161"/>
      <c r="K37" s="160">
        <f>ROUND(E37*J37,2)</f>
        <v>0</v>
      </c>
      <c r="L37" s="160">
        <v>21</v>
      </c>
      <c r="M37" s="160">
        <f>G37*(1+L37/100)</f>
        <v>0</v>
      </c>
      <c r="N37" s="160">
        <v>0</v>
      </c>
      <c r="O37" s="160">
        <f>ROUND(E37*N37,2)</f>
        <v>0</v>
      </c>
      <c r="P37" s="160">
        <v>0</v>
      </c>
      <c r="Q37" s="160">
        <f>ROUND(E37*P37,2)</f>
        <v>0</v>
      </c>
      <c r="R37" s="160"/>
      <c r="S37" s="160" t="s">
        <v>139</v>
      </c>
      <c r="T37" s="160" t="s">
        <v>140</v>
      </c>
      <c r="U37" s="160">
        <v>0.59099999999999997</v>
      </c>
      <c r="V37" s="160">
        <f>ROUND(E37*U37,2)</f>
        <v>102.42</v>
      </c>
      <c r="W37" s="160"/>
      <c r="X37" s="160" t="s">
        <v>141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142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89" t="s">
        <v>175</v>
      </c>
      <c r="D38" s="162"/>
      <c r="E38" s="163">
        <v>173.3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144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0">
        <v>12</v>
      </c>
      <c r="B39" s="181" t="s">
        <v>176</v>
      </c>
      <c r="C39" s="190" t="s">
        <v>177</v>
      </c>
      <c r="D39" s="182" t="s">
        <v>151</v>
      </c>
      <c r="E39" s="183">
        <v>9</v>
      </c>
      <c r="F39" s="184"/>
      <c r="G39" s="185">
        <f>ROUND(E39*F39,2)</f>
        <v>0</v>
      </c>
      <c r="H39" s="161"/>
      <c r="I39" s="160">
        <f>ROUND(E39*H39,2)</f>
        <v>0</v>
      </c>
      <c r="J39" s="161"/>
      <c r="K39" s="160">
        <f>ROUND(E39*J39,2)</f>
        <v>0</v>
      </c>
      <c r="L39" s="160">
        <v>21</v>
      </c>
      <c r="M39" s="160">
        <f>G39*(1+L39/100)</f>
        <v>0</v>
      </c>
      <c r="N39" s="160">
        <v>0</v>
      </c>
      <c r="O39" s="160">
        <f>ROUND(E39*N39,2)</f>
        <v>0</v>
      </c>
      <c r="P39" s="160">
        <v>0</v>
      </c>
      <c r="Q39" s="160">
        <f>ROUND(E39*P39,2)</f>
        <v>0</v>
      </c>
      <c r="R39" s="160"/>
      <c r="S39" s="160" t="s">
        <v>139</v>
      </c>
      <c r="T39" s="160" t="s">
        <v>140</v>
      </c>
      <c r="U39" s="160">
        <v>6.298</v>
      </c>
      <c r="V39" s="160">
        <f>ROUND(E39*U39,2)</f>
        <v>56.68</v>
      </c>
      <c r="W39" s="160"/>
      <c r="X39" s="160" t="s">
        <v>141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142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7" t="s">
        <v>134</v>
      </c>
      <c r="B40" s="168" t="s">
        <v>61</v>
      </c>
      <c r="C40" s="187" t="s">
        <v>62</v>
      </c>
      <c r="D40" s="169"/>
      <c r="E40" s="170"/>
      <c r="F40" s="171"/>
      <c r="G40" s="172">
        <f>SUMIF(AG41:AG41,"&lt;&gt;NOR",G41:G41)</f>
        <v>0</v>
      </c>
      <c r="H40" s="166"/>
      <c r="I40" s="166">
        <f>SUM(I41:I41)</f>
        <v>0</v>
      </c>
      <c r="J40" s="166"/>
      <c r="K40" s="166">
        <f>SUM(K41:K41)</f>
        <v>0</v>
      </c>
      <c r="L40" s="166"/>
      <c r="M40" s="166">
        <f>SUM(M41:M41)</f>
        <v>0</v>
      </c>
      <c r="N40" s="166"/>
      <c r="O40" s="166">
        <f>SUM(O41:O41)</f>
        <v>0</v>
      </c>
      <c r="P40" s="166"/>
      <c r="Q40" s="166">
        <f>SUM(Q41:Q41)</f>
        <v>0</v>
      </c>
      <c r="R40" s="166"/>
      <c r="S40" s="166"/>
      <c r="T40" s="166"/>
      <c r="U40" s="166"/>
      <c r="V40" s="166">
        <f>SUM(V41:V41)</f>
        <v>0</v>
      </c>
      <c r="W40" s="166"/>
      <c r="X40" s="166"/>
      <c r="AG40" t="s">
        <v>135</v>
      </c>
    </row>
    <row r="41" spans="1:60" outlineLevel="1" x14ac:dyDescent="0.2">
      <c r="A41" s="180">
        <v>13</v>
      </c>
      <c r="B41" s="181" t="s">
        <v>178</v>
      </c>
      <c r="C41" s="190" t="s">
        <v>179</v>
      </c>
      <c r="D41" s="182" t="s">
        <v>180</v>
      </c>
      <c r="E41" s="183">
        <v>1</v>
      </c>
      <c r="F41" s="184"/>
      <c r="G41" s="185">
        <f>ROUND(E41*F41,2)</f>
        <v>0</v>
      </c>
      <c r="H41" s="161"/>
      <c r="I41" s="160">
        <f>ROUND(E41*H41,2)</f>
        <v>0</v>
      </c>
      <c r="J41" s="161"/>
      <c r="K41" s="160">
        <f>ROUND(E41*J41,2)</f>
        <v>0</v>
      </c>
      <c r="L41" s="160">
        <v>21</v>
      </c>
      <c r="M41" s="160">
        <f>G41*(1+L41/100)</f>
        <v>0</v>
      </c>
      <c r="N41" s="160">
        <v>0</v>
      </c>
      <c r="O41" s="160">
        <f>ROUND(E41*N41,2)</f>
        <v>0</v>
      </c>
      <c r="P41" s="160">
        <v>0</v>
      </c>
      <c r="Q41" s="160">
        <f>ROUND(E41*P41,2)</f>
        <v>0</v>
      </c>
      <c r="R41" s="160"/>
      <c r="S41" s="160" t="s">
        <v>147</v>
      </c>
      <c r="T41" s="160" t="s">
        <v>140</v>
      </c>
      <c r="U41" s="160">
        <v>0</v>
      </c>
      <c r="V41" s="160">
        <f>ROUND(E41*U41,2)</f>
        <v>0</v>
      </c>
      <c r="W41" s="160"/>
      <c r="X41" s="160" t="s">
        <v>141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142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7" t="s">
        <v>134</v>
      </c>
      <c r="B42" s="168" t="s">
        <v>63</v>
      </c>
      <c r="C42" s="187" t="s">
        <v>64</v>
      </c>
      <c r="D42" s="169"/>
      <c r="E42" s="170"/>
      <c r="F42" s="171"/>
      <c r="G42" s="172">
        <f>SUMIF(AG43:AG77,"&lt;&gt;NOR",G43:G77)</f>
        <v>0</v>
      </c>
      <c r="H42" s="166"/>
      <c r="I42" s="166">
        <f>SUM(I43:I77)</f>
        <v>0</v>
      </c>
      <c r="J42" s="166"/>
      <c r="K42" s="166">
        <f>SUM(K43:K77)</f>
        <v>0</v>
      </c>
      <c r="L42" s="166"/>
      <c r="M42" s="166">
        <f>SUM(M43:M77)</f>
        <v>0</v>
      </c>
      <c r="N42" s="166"/>
      <c r="O42" s="166">
        <f>SUM(O43:O77)</f>
        <v>89.350000000000009</v>
      </c>
      <c r="P42" s="166"/>
      <c r="Q42" s="166">
        <f>SUM(Q43:Q77)</f>
        <v>3.84</v>
      </c>
      <c r="R42" s="166"/>
      <c r="S42" s="166"/>
      <c r="T42" s="166"/>
      <c r="U42" s="166"/>
      <c r="V42" s="166">
        <f>SUM(V43:V77)</f>
        <v>1731.3</v>
      </c>
      <c r="W42" s="166"/>
      <c r="X42" s="166"/>
      <c r="AG42" t="s">
        <v>135</v>
      </c>
    </row>
    <row r="43" spans="1:60" ht="22.5" outlineLevel="1" x14ac:dyDescent="0.2">
      <c r="A43" s="173">
        <v>14</v>
      </c>
      <c r="B43" s="174" t="s">
        <v>181</v>
      </c>
      <c r="C43" s="188" t="s">
        <v>182</v>
      </c>
      <c r="D43" s="175" t="s">
        <v>183</v>
      </c>
      <c r="E43" s="176">
        <v>0.31931999999999999</v>
      </c>
      <c r="F43" s="177"/>
      <c r="G43" s="178">
        <f>ROUND(E43*F43,2)</f>
        <v>0</v>
      </c>
      <c r="H43" s="161"/>
      <c r="I43" s="160">
        <f>ROUND(E43*H43,2)</f>
        <v>0</v>
      </c>
      <c r="J43" s="161"/>
      <c r="K43" s="160">
        <f>ROUND(E43*J43,2)</f>
        <v>0</v>
      </c>
      <c r="L43" s="160">
        <v>21</v>
      </c>
      <c r="M43" s="160">
        <f>G43*(1+L43/100)</f>
        <v>0</v>
      </c>
      <c r="N43" s="160">
        <v>0</v>
      </c>
      <c r="O43" s="160">
        <f>ROUND(E43*N43,2)</f>
        <v>0</v>
      </c>
      <c r="P43" s="160">
        <v>0</v>
      </c>
      <c r="Q43" s="160">
        <f>ROUND(E43*P43,2)</f>
        <v>0</v>
      </c>
      <c r="R43" s="160"/>
      <c r="S43" s="160" t="s">
        <v>147</v>
      </c>
      <c r="T43" s="160" t="s">
        <v>140</v>
      </c>
      <c r="U43" s="160">
        <v>0</v>
      </c>
      <c r="V43" s="160">
        <f>ROUND(E43*U43,2)</f>
        <v>0</v>
      </c>
      <c r="W43" s="160"/>
      <c r="X43" s="160" t="s">
        <v>141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142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9" t="s">
        <v>184</v>
      </c>
      <c r="D44" s="162"/>
      <c r="E44" s="163">
        <v>0.32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144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73">
        <v>15</v>
      </c>
      <c r="B45" s="174" t="s">
        <v>185</v>
      </c>
      <c r="C45" s="188" t="s">
        <v>186</v>
      </c>
      <c r="D45" s="175" t="s">
        <v>187</v>
      </c>
      <c r="E45" s="176">
        <v>2.56541</v>
      </c>
      <c r="F45" s="177"/>
      <c r="G45" s="178">
        <f>ROUND(E45*F45,2)</f>
        <v>0</v>
      </c>
      <c r="H45" s="161"/>
      <c r="I45" s="160">
        <f>ROUND(E45*H45,2)</f>
        <v>0</v>
      </c>
      <c r="J45" s="161"/>
      <c r="K45" s="160">
        <f>ROUND(E45*J45,2)</f>
        <v>0</v>
      </c>
      <c r="L45" s="160">
        <v>21</v>
      </c>
      <c r="M45" s="160">
        <f>G45*(1+L45/100)</f>
        <v>0</v>
      </c>
      <c r="N45" s="160">
        <v>1</v>
      </c>
      <c r="O45" s="160">
        <f>ROUND(E45*N45,2)</f>
        <v>2.57</v>
      </c>
      <c r="P45" s="160">
        <v>0</v>
      </c>
      <c r="Q45" s="160">
        <f>ROUND(E45*P45,2)</f>
        <v>0</v>
      </c>
      <c r="R45" s="160" t="s">
        <v>188</v>
      </c>
      <c r="S45" s="160" t="s">
        <v>139</v>
      </c>
      <c r="T45" s="160" t="s">
        <v>140</v>
      </c>
      <c r="U45" s="160">
        <v>0</v>
      </c>
      <c r="V45" s="160">
        <f>ROUND(E45*U45,2)</f>
        <v>0</v>
      </c>
      <c r="W45" s="160"/>
      <c r="X45" s="160" t="s">
        <v>189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190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89" t="s">
        <v>191</v>
      </c>
      <c r="D46" s="162"/>
      <c r="E46" s="163">
        <v>2.57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144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0">
        <v>16</v>
      </c>
      <c r="B47" s="181" t="s">
        <v>192</v>
      </c>
      <c r="C47" s="190" t="s">
        <v>193</v>
      </c>
      <c r="D47" s="182" t="s">
        <v>194</v>
      </c>
      <c r="E47" s="183">
        <v>2</v>
      </c>
      <c r="F47" s="184"/>
      <c r="G47" s="185">
        <f>ROUND(E47*F47,2)</f>
        <v>0</v>
      </c>
      <c r="H47" s="161"/>
      <c r="I47" s="160">
        <f>ROUND(E47*H47,2)</f>
        <v>0</v>
      </c>
      <c r="J47" s="161"/>
      <c r="K47" s="160">
        <f>ROUND(E47*J47,2)</f>
        <v>0</v>
      </c>
      <c r="L47" s="160">
        <v>21</v>
      </c>
      <c r="M47" s="160">
        <f>G47*(1+L47/100)</f>
        <v>0</v>
      </c>
      <c r="N47" s="160">
        <v>0</v>
      </c>
      <c r="O47" s="160">
        <f>ROUND(E47*N47,2)</f>
        <v>0</v>
      </c>
      <c r="P47" s="160">
        <v>0</v>
      </c>
      <c r="Q47" s="160">
        <f>ROUND(E47*P47,2)</f>
        <v>0</v>
      </c>
      <c r="R47" s="160"/>
      <c r="S47" s="160" t="s">
        <v>147</v>
      </c>
      <c r="T47" s="160" t="s">
        <v>140</v>
      </c>
      <c r="U47" s="160">
        <v>0</v>
      </c>
      <c r="V47" s="160">
        <f>ROUND(E47*U47,2)</f>
        <v>0</v>
      </c>
      <c r="W47" s="160"/>
      <c r="X47" s="160" t="s">
        <v>189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190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3">
        <v>17</v>
      </c>
      <c r="B48" s="174" t="s">
        <v>195</v>
      </c>
      <c r="C48" s="188" t="s">
        <v>196</v>
      </c>
      <c r="D48" s="175" t="s">
        <v>138</v>
      </c>
      <c r="E48" s="176">
        <v>279</v>
      </c>
      <c r="F48" s="177"/>
      <c r="G48" s="178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21</v>
      </c>
      <c r="M48" s="160">
        <f>G48*(1+L48/100)</f>
        <v>0</v>
      </c>
      <c r="N48" s="160">
        <v>8.0170000000000005E-2</v>
      </c>
      <c r="O48" s="160">
        <f>ROUND(E48*N48,2)</f>
        <v>22.37</v>
      </c>
      <c r="P48" s="160">
        <v>0</v>
      </c>
      <c r="Q48" s="160">
        <f>ROUND(E48*P48,2)</f>
        <v>0</v>
      </c>
      <c r="R48" s="160"/>
      <c r="S48" s="160" t="s">
        <v>139</v>
      </c>
      <c r="T48" s="160" t="s">
        <v>140</v>
      </c>
      <c r="U48" s="160">
        <v>2.56</v>
      </c>
      <c r="V48" s="160">
        <f>ROUND(E48*U48,2)</f>
        <v>714.24</v>
      </c>
      <c r="W48" s="160"/>
      <c r="X48" s="160" t="s">
        <v>141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142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58"/>
      <c r="B49" s="159"/>
      <c r="C49" s="266" t="s">
        <v>197</v>
      </c>
      <c r="D49" s="267"/>
      <c r="E49" s="267"/>
      <c r="F49" s="267"/>
      <c r="G49" s="267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153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79" t="str">
        <f>C49</f>
        <v>Včetně vyčištění vrtu, dodání a výrobu cementové zálivky, sestavení mikropiloty, veškeré úpravy po injektování.</v>
      </c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89" t="s">
        <v>198</v>
      </c>
      <c r="D50" s="162"/>
      <c r="E50" s="163">
        <v>279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144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0">
        <v>18</v>
      </c>
      <c r="B51" s="181" t="s">
        <v>199</v>
      </c>
      <c r="C51" s="190" t="s">
        <v>200</v>
      </c>
      <c r="D51" s="182" t="s">
        <v>201</v>
      </c>
      <c r="E51" s="183">
        <v>31</v>
      </c>
      <c r="F51" s="184"/>
      <c r="G51" s="185">
        <f>ROUND(E51*F51,2)</f>
        <v>0</v>
      </c>
      <c r="H51" s="161"/>
      <c r="I51" s="160">
        <f>ROUND(E51*H51,2)</f>
        <v>0</v>
      </c>
      <c r="J51" s="161"/>
      <c r="K51" s="160">
        <f>ROUND(E51*J51,2)</f>
        <v>0</v>
      </c>
      <c r="L51" s="160">
        <v>21</v>
      </c>
      <c r="M51" s="160">
        <f>G51*(1+L51/100)</f>
        <v>0</v>
      </c>
      <c r="N51" s="160">
        <v>2.7E-2</v>
      </c>
      <c r="O51" s="160">
        <f>ROUND(E51*N51,2)</f>
        <v>0.84</v>
      </c>
      <c r="P51" s="160">
        <v>0</v>
      </c>
      <c r="Q51" s="160">
        <f>ROUND(E51*P51,2)</f>
        <v>0</v>
      </c>
      <c r="R51" s="160"/>
      <c r="S51" s="160" t="s">
        <v>139</v>
      </c>
      <c r="T51" s="160" t="s">
        <v>140</v>
      </c>
      <c r="U51" s="160">
        <v>4.3499999999999996</v>
      </c>
      <c r="V51" s="160">
        <f>ROUND(E51*U51,2)</f>
        <v>134.85</v>
      </c>
      <c r="W51" s="160"/>
      <c r="X51" s="160" t="s">
        <v>141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142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80">
        <v>19</v>
      </c>
      <c r="B52" s="181" t="s">
        <v>202</v>
      </c>
      <c r="C52" s="190" t="s">
        <v>203</v>
      </c>
      <c r="D52" s="182" t="s">
        <v>204</v>
      </c>
      <c r="E52" s="183">
        <v>48</v>
      </c>
      <c r="F52" s="184"/>
      <c r="G52" s="185">
        <f>ROUND(E52*F52,2)</f>
        <v>0</v>
      </c>
      <c r="H52" s="161"/>
      <c r="I52" s="160">
        <f>ROUND(E52*H52,2)</f>
        <v>0</v>
      </c>
      <c r="J52" s="161"/>
      <c r="K52" s="160">
        <f>ROUND(E52*J52,2)</f>
        <v>0</v>
      </c>
      <c r="L52" s="160">
        <v>21</v>
      </c>
      <c r="M52" s="160">
        <f>G52*(1+L52/100)</f>
        <v>0</v>
      </c>
      <c r="N52" s="160">
        <v>1E-4</v>
      </c>
      <c r="O52" s="160">
        <f>ROUND(E52*N52,2)</f>
        <v>0</v>
      </c>
      <c r="P52" s="160">
        <v>0</v>
      </c>
      <c r="Q52" s="160">
        <f>ROUND(E52*P52,2)</f>
        <v>0</v>
      </c>
      <c r="R52" s="160"/>
      <c r="S52" s="160" t="s">
        <v>139</v>
      </c>
      <c r="T52" s="160" t="s">
        <v>140</v>
      </c>
      <c r="U52" s="160">
        <v>5.4</v>
      </c>
      <c r="V52" s="160">
        <f>ROUND(E52*U52,2)</f>
        <v>259.2</v>
      </c>
      <c r="W52" s="160"/>
      <c r="X52" s="160" t="s">
        <v>141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142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0">
        <v>20</v>
      </c>
      <c r="B53" s="181" t="s">
        <v>205</v>
      </c>
      <c r="C53" s="190" t="s">
        <v>206</v>
      </c>
      <c r="D53" s="182" t="s">
        <v>204</v>
      </c>
      <c r="E53" s="183">
        <v>48</v>
      </c>
      <c r="F53" s="184"/>
      <c r="G53" s="185">
        <f>ROUND(E53*F53,2)</f>
        <v>0</v>
      </c>
      <c r="H53" s="161"/>
      <c r="I53" s="160">
        <f>ROUND(E53*H53,2)</f>
        <v>0</v>
      </c>
      <c r="J53" s="161"/>
      <c r="K53" s="160">
        <f>ROUND(E53*J53,2)</f>
        <v>0</v>
      </c>
      <c r="L53" s="160">
        <v>21</v>
      </c>
      <c r="M53" s="160">
        <f>G53*(1+L53/100)</f>
        <v>0</v>
      </c>
      <c r="N53" s="160">
        <v>0</v>
      </c>
      <c r="O53" s="160">
        <f>ROUND(E53*N53,2)</f>
        <v>0</v>
      </c>
      <c r="P53" s="160">
        <v>0</v>
      </c>
      <c r="Q53" s="160">
        <f>ROUND(E53*P53,2)</f>
        <v>0</v>
      </c>
      <c r="R53" s="160"/>
      <c r="S53" s="160" t="s">
        <v>139</v>
      </c>
      <c r="T53" s="160" t="s">
        <v>140</v>
      </c>
      <c r="U53" s="160">
        <v>1.26</v>
      </c>
      <c r="V53" s="160">
        <f>ROUND(E53*U53,2)</f>
        <v>60.48</v>
      </c>
      <c r="W53" s="160"/>
      <c r="X53" s="160" t="s">
        <v>141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142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73">
        <v>21</v>
      </c>
      <c r="B54" s="174" t="s">
        <v>207</v>
      </c>
      <c r="C54" s="188" t="s">
        <v>208</v>
      </c>
      <c r="D54" s="175" t="s">
        <v>151</v>
      </c>
      <c r="E54" s="176">
        <v>2.0112000000000001</v>
      </c>
      <c r="F54" s="177"/>
      <c r="G54" s="178">
        <f>ROUND(E54*F54,2)</f>
        <v>0</v>
      </c>
      <c r="H54" s="161"/>
      <c r="I54" s="160">
        <f>ROUND(E54*H54,2)</f>
        <v>0</v>
      </c>
      <c r="J54" s="161"/>
      <c r="K54" s="160">
        <f>ROUND(E54*J54,2)</f>
        <v>0</v>
      </c>
      <c r="L54" s="160">
        <v>21</v>
      </c>
      <c r="M54" s="160">
        <f>G54*(1+L54/100)</f>
        <v>0</v>
      </c>
      <c r="N54" s="160">
        <v>2.5249999999999999</v>
      </c>
      <c r="O54" s="160">
        <f>ROUND(E54*N54,2)</f>
        <v>5.08</v>
      </c>
      <c r="P54" s="160">
        <v>0</v>
      </c>
      <c r="Q54" s="160">
        <f>ROUND(E54*P54,2)</f>
        <v>0</v>
      </c>
      <c r="R54" s="160"/>
      <c r="S54" s="160" t="s">
        <v>139</v>
      </c>
      <c r="T54" s="160" t="s">
        <v>140</v>
      </c>
      <c r="U54" s="160">
        <v>0.47699999999999998</v>
      </c>
      <c r="V54" s="160">
        <f>ROUND(E54*U54,2)</f>
        <v>0.96</v>
      </c>
      <c r="W54" s="160"/>
      <c r="X54" s="160" t="s">
        <v>141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142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89" t="s">
        <v>209</v>
      </c>
      <c r="D55" s="162"/>
      <c r="E55" s="163">
        <v>2.0099999999999998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144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3">
        <v>22</v>
      </c>
      <c r="B56" s="174" t="s">
        <v>210</v>
      </c>
      <c r="C56" s="188" t="s">
        <v>211</v>
      </c>
      <c r="D56" s="175" t="s">
        <v>151</v>
      </c>
      <c r="E56" s="176">
        <v>18.855</v>
      </c>
      <c r="F56" s="177"/>
      <c r="G56" s="178">
        <f>ROUND(E56*F56,2)</f>
        <v>0</v>
      </c>
      <c r="H56" s="161"/>
      <c r="I56" s="160">
        <f>ROUND(E56*H56,2)</f>
        <v>0</v>
      </c>
      <c r="J56" s="161"/>
      <c r="K56" s="160">
        <f>ROUND(E56*J56,2)</f>
        <v>0</v>
      </c>
      <c r="L56" s="160">
        <v>21</v>
      </c>
      <c r="M56" s="160">
        <f>G56*(1+L56/100)</f>
        <v>0</v>
      </c>
      <c r="N56" s="160">
        <v>2.5249999999999999</v>
      </c>
      <c r="O56" s="160">
        <f>ROUND(E56*N56,2)</f>
        <v>47.61</v>
      </c>
      <c r="P56" s="160">
        <v>0</v>
      </c>
      <c r="Q56" s="160">
        <f>ROUND(E56*P56,2)</f>
        <v>0</v>
      </c>
      <c r="R56" s="160"/>
      <c r="S56" s="160" t="s">
        <v>139</v>
      </c>
      <c r="T56" s="160" t="s">
        <v>140</v>
      </c>
      <c r="U56" s="160">
        <v>0.48</v>
      </c>
      <c r="V56" s="160">
        <f>ROUND(E56*U56,2)</f>
        <v>9.0500000000000007</v>
      </c>
      <c r="W56" s="160"/>
      <c r="X56" s="160" t="s">
        <v>141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142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9" t="s">
        <v>212</v>
      </c>
      <c r="D57" s="162"/>
      <c r="E57" s="163">
        <v>18.86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144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73">
        <v>23</v>
      </c>
      <c r="B58" s="174" t="s">
        <v>213</v>
      </c>
      <c r="C58" s="188" t="s">
        <v>214</v>
      </c>
      <c r="D58" s="175" t="s">
        <v>187</v>
      </c>
      <c r="E58" s="176">
        <v>1.8648</v>
      </c>
      <c r="F58" s="177"/>
      <c r="G58" s="178">
        <f>ROUND(E58*F58,2)</f>
        <v>0</v>
      </c>
      <c r="H58" s="161"/>
      <c r="I58" s="160">
        <f>ROUND(E58*H58,2)</f>
        <v>0</v>
      </c>
      <c r="J58" s="161"/>
      <c r="K58" s="160">
        <f>ROUND(E58*J58,2)</f>
        <v>0</v>
      </c>
      <c r="L58" s="160">
        <v>21</v>
      </c>
      <c r="M58" s="160">
        <f>G58*(1+L58/100)</f>
        <v>0</v>
      </c>
      <c r="N58" s="160">
        <v>1.00349</v>
      </c>
      <c r="O58" s="160">
        <f>ROUND(E58*N58,2)</f>
        <v>1.87</v>
      </c>
      <c r="P58" s="160">
        <v>0</v>
      </c>
      <c r="Q58" s="160">
        <f>ROUND(E58*P58,2)</f>
        <v>0</v>
      </c>
      <c r="R58" s="160"/>
      <c r="S58" s="160" t="s">
        <v>139</v>
      </c>
      <c r="T58" s="160" t="s">
        <v>140</v>
      </c>
      <c r="U58" s="160">
        <v>41.496000000000002</v>
      </c>
      <c r="V58" s="160">
        <f>ROUND(E58*U58,2)</f>
        <v>77.38</v>
      </c>
      <c r="W58" s="160"/>
      <c r="X58" s="160" t="s">
        <v>141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142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89" t="s">
        <v>215</v>
      </c>
      <c r="D59" s="162"/>
      <c r="E59" s="163">
        <v>1.86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144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3">
        <v>24</v>
      </c>
      <c r="B60" s="174" t="s">
        <v>216</v>
      </c>
      <c r="C60" s="188" t="s">
        <v>217</v>
      </c>
      <c r="D60" s="175" t="s">
        <v>187</v>
      </c>
      <c r="E60" s="176">
        <v>0.38540999999999997</v>
      </c>
      <c r="F60" s="177"/>
      <c r="G60" s="178">
        <f>ROUND(E60*F60,2)</f>
        <v>0</v>
      </c>
      <c r="H60" s="161"/>
      <c r="I60" s="160">
        <f>ROUND(E60*H60,2)</f>
        <v>0</v>
      </c>
      <c r="J60" s="161"/>
      <c r="K60" s="160">
        <f>ROUND(E60*J60,2)</f>
        <v>0</v>
      </c>
      <c r="L60" s="160">
        <v>21</v>
      </c>
      <c r="M60" s="160">
        <f>G60*(1+L60/100)</f>
        <v>0</v>
      </c>
      <c r="N60" s="160">
        <v>1.0085200000000001</v>
      </c>
      <c r="O60" s="160">
        <f>ROUND(E60*N60,2)</f>
        <v>0.39</v>
      </c>
      <c r="P60" s="160">
        <v>0</v>
      </c>
      <c r="Q60" s="160">
        <f>ROUND(E60*P60,2)</f>
        <v>0</v>
      </c>
      <c r="R60" s="160"/>
      <c r="S60" s="160" t="s">
        <v>139</v>
      </c>
      <c r="T60" s="160" t="s">
        <v>140</v>
      </c>
      <c r="U60" s="160">
        <v>20.529</v>
      </c>
      <c r="V60" s="160">
        <f>ROUND(E60*U60,2)</f>
        <v>7.91</v>
      </c>
      <c r="W60" s="160"/>
      <c r="X60" s="160" t="s">
        <v>141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142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9" t="s">
        <v>218</v>
      </c>
      <c r="D61" s="162"/>
      <c r="E61" s="163">
        <v>0.19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144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9" t="s">
        <v>219</v>
      </c>
      <c r="D62" s="162"/>
      <c r="E62" s="163">
        <v>0.2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144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3">
        <v>25</v>
      </c>
      <c r="B63" s="174" t="s">
        <v>220</v>
      </c>
      <c r="C63" s="188" t="s">
        <v>221</v>
      </c>
      <c r="D63" s="175" t="s">
        <v>222</v>
      </c>
      <c r="E63" s="176">
        <v>26.14</v>
      </c>
      <c r="F63" s="177"/>
      <c r="G63" s="178">
        <f>ROUND(E63*F63,2)</f>
        <v>0</v>
      </c>
      <c r="H63" s="161"/>
      <c r="I63" s="160">
        <f>ROUND(E63*H63,2)</f>
        <v>0</v>
      </c>
      <c r="J63" s="161"/>
      <c r="K63" s="160">
        <f>ROUND(E63*J63,2)</f>
        <v>0</v>
      </c>
      <c r="L63" s="160">
        <v>21</v>
      </c>
      <c r="M63" s="160">
        <f>G63*(1+L63/100)</f>
        <v>0</v>
      </c>
      <c r="N63" s="160">
        <v>0</v>
      </c>
      <c r="O63" s="160">
        <f>ROUND(E63*N63,2)</f>
        <v>0</v>
      </c>
      <c r="P63" s="160">
        <v>0</v>
      </c>
      <c r="Q63" s="160">
        <f>ROUND(E63*P63,2)</f>
        <v>0</v>
      </c>
      <c r="R63" s="160"/>
      <c r="S63" s="160" t="s">
        <v>139</v>
      </c>
      <c r="T63" s="160" t="s">
        <v>140</v>
      </c>
      <c r="U63" s="160">
        <v>1.05</v>
      </c>
      <c r="V63" s="160">
        <f>ROUND(E63*U63,2)</f>
        <v>27.45</v>
      </c>
      <c r="W63" s="160"/>
      <c r="X63" s="160" t="s">
        <v>141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142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89" t="s">
        <v>223</v>
      </c>
      <c r="D64" s="162"/>
      <c r="E64" s="163">
        <v>26.14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144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3">
        <v>26</v>
      </c>
      <c r="B65" s="174" t="s">
        <v>224</v>
      </c>
      <c r="C65" s="188" t="s">
        <v>225</v>
      </c>
      <c r="D65" s="175" t="s">
        <v>222</v>
      </c>
      <c r="E65" s="176">
        <v>29.89</v>
      </c>
      <c r="F65" s="177"/>
      <c r="G65" s="178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60">
        <v>0</v>
      </c>
      <c r="O65" s="160">
        <f>ROUND(E65*N65,2)</f>
        <v>0</v>
      </c>
      <c r="P65" s="160">
        <v>0</v>
      </c>
      <c r="Q65" s="160">
        <f>ROUND(E65*P65,2)</f>
        <v>0</v>
      </c>
      <c r="R65" s="160"/>
      <c r="S65" s="160" t="s">
        <v>139</v>
      </c>
      <c r="T65" s="160" t="s">
        <v>140</v>
      </c>
      <c r="U65" s="160">
        <v>0.32</v>
      </c>
      <c r="V65" s="160">
        <f>ROUND(E65*U65,2)</f>
        <v>9.56</v>
      </c>
      <c r="W65" s="160"/>
      <c r="X65" s="160" t="s">
        <v>141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142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66" t="s">
        <v>226</v>
      </c>
      <c r="D66" s="267"/>
      <c r="E66" s="267"/>
      <c r="F66" s="267"/>
      <c r="G66" s="267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153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89" t="s">
        <v>223</v>
      </c>
      <c r="D67" s="162"/>
      <c r="E67" s="163">
        <v>26.14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144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89" t="s">
        <v>227</v>
      </c>
      <c r="D68" s="162"/>
      <c r="E68" s="163">
        <v>3.75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144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3">
        <v>27</v>
      </c>
      <c r="B69" s="174" t="s">
        <v>228</v>
      </c>
      <c r="C69" s="188" t="s">
        <v>229</v>
      </c>
      <c r="D69" s="175" t="s">
        <v>138</v>
      </c>
      <c r="E69" s="176">
        <v>72.5</v>
      </c>
      <c r="F69" s="177"/>
      <c r="G69" s="178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21</v>
      </c>
      <c r="M69" s="160">
        <f>G69*(1+L69/100)</f>
        <v>0</v>
      </c>
      <c r="N69" s="160">
        <v>0</v>
      </c>
      <c r="O69" s="160">
        <f>ROUND(E69*N69,2)</f>
        <v>0</v>
      </c>
      <c r="P69" s="160">
        <v>0</v>
      </c>
      <c r="Q69" s="160">
        <f>ROUND(E69*P69,2)</f>
        <v>0</v>
      </c>
      <c r="R69" s="160"/>
      <c r="S69" s="160" t="s">
        <v>139</v>
      </c>
      <c r="T69" s="160" t="s">
        <v>140</v>
      </c>
      <c r="U69" s="160">
        <v>1.59</v>
      </c>
      <c r="V69" s="160">
        <f>ROUND(E69*U69,2)</f>
        <v>115.28</v>
      </c>
      <c r="W69" s="160"/>
      <c r="X69" s="160" t="s">
        <v>141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142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89" t="s">
        <v>230</v>
      </c>
      <c r="D70" s="162"/>
      <c r="E70" s="163">
        <v>72.5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144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3">
        <v>28</v>
      </c>
      <c r="B71" s="174" t="s">
        <v>231</v>
      </c>
      <c r="C71" s="188" t="s">
        <v>232</v>
      </c>
      <c r="D71" s="175" t="s">
        <v>187</v>
      </c>
      <c r="E71" s="176">
        <v>8</v>
      </c>
      <c r="F71" s="177"/>
      <c r="G71" s="178">
        <f>ROUND(E71*F71,2)</f>
        <v>0</v>
      </c>
      <c r="H71" s="161"/>
      <c r="I71" s="160">
        <f>ROUND(E71*H71,2)</f>
        <v>0</v>
      </c>
      <c r="J71" s="161"/>
      <c r="K71" s="160">
        <f>ROUND(E71*J71,2)</f>
        <v>0</v>
      </c>
      <c r="L71" s="160">
        <v>21</v>
      </c>
      <c r="M71" s="160">
        <f>G71*(1+L71/100)</f>
        <v>0</v>
      </c>
      <c r="N71" s="160">
        <v>1.0711999999999999</v>
      </c>
      <c r="O71" s="160">
        <f>ROUND(E71*N71,2)</f>
        <v>8.57</v>
      </c>
      <c r="P71" s="160">
        <v>0</v>
      </c>
      <c r="Q71" s="160">
        <f>ROUND(E71*P71,2)</f>
        <v>0</v>
      </c>
      <c r="R71" s="160"/>
      <c r="S71" s="160" t="s">
        <v>139</v>
      </c>
      <c r="T71" s="160" t="s">
        <v>140</v>
      </c>
      <c r="U71" s="160">
        <v>0</v>
      </c>
      <c r="V71" s="160">
        <f>ROUND(E71*U71,2)</f>
        <v>0</v>
      </c>
      <c r="W71" s="160"/>
      <c r="X71" s="160" t="s">
        <v>141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142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89" t="s">
        <v>233</v>
      </c>
      <c r="D72" s="162"/>
      <c r="E72" s="163">
        <v>8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144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3">
        <v>29</v>
      </c>
      <c r="B73" s="174" t="s">
        <v>234</v>
      </c>
      <c r="C73" s="188" t="s">
        <v>235</v>
      </c>
      <c r="D73" s="175" t="s">
        <v>138</v>
      </c>
      <c r="E73" s="176">
        <v>43.5</v>
      </c>
      <c r="F73" s="177"/>
      <c r="G73" s="178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0</v>
      </c>
      <c r="N73" s="160">
        <v>1.06E-3</v>
      </c>
      <c r="O73" s="160">
        <f>ROUND(E73*N73,2)</f>
        <v>0.05</v>
      </c>
      <c r="P73" s="160">
        <v>0</v>
      </c>
      <c r="Q73" s="160">
        <f>ROUND(E73*P73,2)</f>
        <v>0</v>
      </c>
      <c r="R73" s="160"/>
      <c r="S73" s="160" t="s">
        <v>147</v>
      </c>
      <c r="T73" s="160" t="s">
        <v>140</v>
      </c>
      <c r="U73" s="160">
        <v>1.04</v>
      </c>
      <c r="V73" s="160">
        <f>ROUND(E73*U73,2)</f>
        <v>45.24</v>
      </c>
      <c r="W73" s="160"/>
      <c r="X73" s="160" t="s">
        <v>141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142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33.75" outlineLevel="1" x14ac:dyDescent="0.2">
      <c r="A74" s="158"/>
      <c r="B74" s="159"/>
      <c r="C74" s="266" t="s">
        <v>236</v>
      </c>
      <c r="D74" s="267"/>
      <c r="E74" s="267"/>
      <c r="F74" s="267"/>
      <c r="G74" s="267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153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79" t="str">
        <f>C74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89" t="s">
        <v>237</v>
      </c>
      <c r="D75" s="162"/>
      <c r="E75" s="163">
        <v>43.5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144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3">
        <v>30</v>
      </c>
      <c r="B76" s="174" t="s">
        <v>238</v>
      </c>
      <c r="C76" s="188" t="s">
        <v>239</v>
      </c>
      <c r="D76" s="175" t="s">
        <v>138</v>
      </c>
      <c r="E76" s="176">
        <v>43.5</v>
      </c>
      <c r="F76" s="177"/>
      <c r="G76" s="178">
        <f>ROUND(E76*F76,2)</f>
        <v>0</v>
      </c>
      <c r="H76" s="161"/>
      <c r="I76" s="160">
        <f>ROUND(E76*H76,2)</f>
        <v>0</v>
      </c>
      <c r="J76" s="161"/>
      <c r="K76" s="160">
        <f>ROUND(E76*J76,2)</f>
        <v>0</v>
      </c>
      <c r="L76" s="160">
        <v>21</v>
      </c>
      <c r="M76" s="160">
        <f>G76*(1+L76/100)</f>
        <v>0</v>
      </c>
      <c r="N76" s="160">
        <v>0</v>
      </c>
      <c r="O76" s="160">
        <f>ROUND(E76*N76,2)</f>
        <v>0</v>
      </c>
      <c r="P76" s="160">
        <v>8.831E-2</v>
      </c>
      <c r="Q76" s="160">
        <f>ROUND(E76*P76,2)</f>
        <v>3.84</v>
      </c>
      <c r="R76" s="160"/>
      <c r="S76" s="160" t="s">
        <v>139</v>
      </c>
      <c r="T76" s="160" t="s">
        <v>140</v>
      </c>
      <c r="U76" s="160">
        <v>6.2</v>
      </c>
      <c r="V76" s="160">
        <f>ROUND(E76*U76,2)</f>
        <v>269.7</v>
      </c>
      <c r="W76" s="160"/>
      <c r="X76" s="160" t="s">
        <v>141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142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89" t="s">
        <v>237</v>
      </c>
      <c r="D77" s="162"/>
      <c r="E77" s="163">
        <v>43.5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144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x14ac:dyDescent="0.2">
      <c r="A78" s="167" t="s">
        <v>134</v>
      </c>
      <c r="B78" s="168" t="s">
        <v>65</v>
      </c>
      <c r="C78" s="187" t="s">
        <v>66</v>
      </c>
      <c r="D78" s="169"/>
      <c r="E78" s="170"/>
      <c r="F78" s="171"/>
      <c r="G78" s="172">
        <f>SUMIF(AG79:AG91,"&lt;&gt;NOR",G79:G91)</f>
        <v>0</v>
      </c>
      <c r="H78" s="166"/>
      <c r="I78" s="166">
        <f>SUM(I79:I91)</f>
        <v>0</v>
      </c>
      <c r="J78" s="166"/>
      <c r="K78" s="166">
        <f>SUM(K79:K91)</f>
        <v>0</v>
      </c>
      <c r="L78" s="166"/>
      <c r="M78" s="166">
        <f>SUM(M79:M91)</f>
        <v>0</v>
      </c>
      <c r="N78" s="166"/>
      <c r="O78" s="166">
        <f>SUM(O79:O91)</f>
        <v>24.269999999999996</v>
      </c>
      <c r="P78" s="166"/>
      <c r="Q78" s="166">
        <f>SUM(Q79:Q91)</f>
        <v>0</v>
      </c>
      <c r="R78" s="166"/>
      <c r="S78" s="166"/>
      <c r="T78" s="166"/>
      <c r="U78" s="166"/>
      <c r="V78" s="166">
        <f>SUM(V79:V91)</f>
        <v>1107.22</v>
      </c>
      <c r="W78" s="166"/>
      <c r="X78" s="166"/>
      <c r="AG78" t="s">
        <v>135</v>
      </c>
    </row>
    <row r="79" spans="1:60" ht="22.5" outlineLevel="1" x14ac:dyDescent="0.2">
      <c r="A79" s="173">
        <v>31</v>
      </c>
      <c r="B79" s="174" t="s">
        <v>240</v>
      </c>
      <c r="C79" s="188" t="s">
        <v>241</v>
      </c>
      <c r="D79" s="175" t="s">
        <v>222</v>
      </c>
      <c r="E79" s="176">
        <v>56.935000000000002</v>
      </c>
      <c r="F79" s="177"/>
      <c r="G79" s="178">
        <f>ROUND(E79*F79,2)</f>
        <v>0</v>
      </c>
      <c r="H79" s="161"/>
      <c r="I79" s="160">
        <f>ROUND(E79*H79,2)</f>
        <v>0</v>
      </c>
      <c r="J79" s="161"/>
      <c r="K79" s="160">
        <f>ROUND(E79*J79,2)</f>
        <v>0</v>
      </c>
      <c r="L79" s="160">
        <v>21</v>
      </c>
      <c r="M79" s="160">
        <f>G79*(1+L79/100)</f>
        <v>0</v>
      </c>
      <c r="N79" s="160">
        <v>0.26563999999999999</v>
      </c>
      <c r="O79" s="160">
        <f>ROUND(E79*N79,2)</f>
        <v>15.12</v>
      </c>
      <c r="P79" s="160">
        <v>0</v>
      </c>
      <c r="Q79" s="160">
        <f>ROUND(E79*P79,2)</f>
        <v>0</v>
      </c>
      <c r="R79" s="160"/>
      <c r="S79" s="160" t="s">
        <v>139</v>
      </c>
      <c r="T79" s="160" t="s">
        <v>140</v>
      </c>
      <c r="U79" s="160">
        <v>1.621</v>
      </c>
      <c r="V79" s="160">
        <f>ROUND(E79*U79,2)</f>
        <v>92.29</v>
      </c>
      <c r="W79" s="160"/>
      <c r="X79" s="160" t="s">
        <v>141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242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58"/>
      <c r="B80" s="159"/>
      <c r="C80" s="189" t="s">
        <v>243</v>
      </c>
      <c r="D80" s="162"/>
      <c r="E80" s="163">
        <v>56.94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144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9" t="s">
        <v>244</v>
      </c>
      <c r="D81" s="162"/>
      <c r="E81" s="163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144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3">
        <v>32</v>
      </c>
      <c r="B82" s="174" t="s">
        <v>245</v>
      </c>
      <c r="C82" s="188" t="s">
        <v>246</v>
      </c>
      <c r="D82" s="175" t="s">
        <v>138</v>
      </c>
      <c r="E82" s="176">
        <v>20</v>
      </c>
      <c r="F82" s="177"/>
      <c r="G82" s="178">
        <f>ROUND(E82*F82,2)</f>
        <v>0</v>
      </c>
      <c r="H82" s="161"/>
      <c r="I82" s="160">
        <f>ROUND(E82*H82,2)</f>
        <v>0</v>
      </c>
      <c r="J82" s="161"/>
      <c r="K82" s="160">
        <f>ROUND(E82*J82,2)</f>
        <v>0</v>
      </c>
      <c r="L82" s="160">
        <v>21</v>
      </c>
      <c r="M82" s="160">
        <f>G82*(1+L82/100)</f>
        <v>0</v>
      </c>
      <c r="N82" s="160">
        <v>6.4000000000000001E-2</v>
      </c>
      <c r="O82" s="160">
        <f>ROUND(E82*N82,2)</f>
        <v>1.28</v>
      </c>
      <c r="P82" s="160">
        <v>0</v>
      </c>
      <c r="Q82" s="160">
        <f>ROUND(E82*P82,2)</f>
        <v>0</v>
      </c>
      <c r="R82" s="160"/>
      <c r="S82" s="160" t="s">
        <v>139</v>
      </c>
      <c r="T82" s="160" t="s">
        <v>140</v>
      </c>
      <c r="U82" s="160">
        <v>0.63</v>
      </c>
      <c r="V82" s="160">
        <f>ROUND(E82*U82,2)</f>
        <v>12.6</v>
      </c>
      <c r="W82" s="160"/>
      <c r="X82" s="160" t="s">
        <v>141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242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9" t="s">
        <v>247</v>
      </c>
      <c r="D83" s="162"/>
      <c r="E83" s="163">
        <v>20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144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3">
        <v>33</v>
      </c>
      <c r="B84" s="174" t="s">
        <v>248</v>
      </c>
      <c r="C84" s="188" t="s">
        <v>249</v>
      </c>
      <c r="D84" s="175" t="s">
        <v>222</v>
      </c>
      <c r="E84" s="176">
        <v>15</v>
      </c>
      <c r="F84" s="177"/>
      <c r="G84" s="178">
        <f>ROUND(E84*F84,2)</f>
        <v>0</v>
      </c>
      <c r="H84" s="161"/>
      <c r="I84" s="160">
        <f>ROUND(E84*H84,2)</f>
        <v>0</v>
      </c>
      <c r="J84" s="161"/>
      <c r="K84" s="160">
        <f>ROUND(E84*J84,2)</f>
        <v>0</v>
      </c>
      <c r="L84" s="160">
        <v>21</v>
      </c>
      <c r="M84" s="160">
        <f>G84*(1+L84/100)</f>
        <v>0</v>
      </c>
      <c r="N84" s="160">
        <v>0.15423999999999999</v>
      </c>
      <c r="O84" s="160">
        <f>ROUND(E84*N84,2)</f>
        <v>2.31</v>
      </c>
      <c r="P84" s="160">
        <v>0</v>
      </c>
      <c r="Q84" s="160">
        <f>ROUND(E84*P84,2)</f>
        <v>0</v>
      </c>
      <c r="R84" s="160"/>
      <c r="S84" s="160" t="s">
        <v>139</v>
      </c>
      <c r="T84" s="160" t="s">
        <v>140</v>
      </c>
      <c r="U84" s="160">
        <v>0.85</v>
      </c>
      <c r="V84" s="160">
        <f>ROUND(E84*U84,2)</f>
        <v>12.75</v>
      </c>
      <c r="W84" s="160"/>
      <c r="X84" s="160" t="s">
        <v>141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9" t="s">
        <v>250</v>
      </c>
      <c r="D85" s="162"/>
      <c r="E85" s="163">
        <v>15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144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33.75" outlineLevel="1" x14ac:dyDescent="0.2">
      <c r="A86" s="173">
        <v>34</v>
      </c>
      <c r="B86" s="174" t="s">
        <v>251</v>
      </c>
      <c r="C86" s="188" t="s">
        <v>252</v>
      </c>
      <c r="D86" s="175" t="s">
        <v>138</v>
      </c>
      <c r="E86" s="176">
        <v>88</v>
      </c>
      <c r="F86" s="177"/>
      <c r="G86" s="178">
        <f>ROUND(E86*F86,2)</f>
        <v>0</v>
      </c>
      <c r="H86" s="161"/>
      <c r="I86" s="160">
        <f>ROUND(E86*H86,2)</f>
        <v>0</v>
      </c>
      <c r="J86" s="161"/>
      <c r="K86" s="160">
        <f>ROUND(E86*J86,2)</f>
        <v>0</v>
      </c>
      <c r="L86" s="160">
        <v>21</v>
      </c>
      <c r="M86" s="160">
        <f>G86*(1+L86/100)</f>
        <v>0</v>
      </c>
      <c r="N86" s="160">
        <v>1.014E-2</v>
      </c>
      <c r="O86" s="160">
        <f>ROUND(E86*N86,2)</f>
        <v>0.89</v>
      </c>
      <c r="P86" s="160">
        <v>0</v>
      </c>
      <c r="Q86" s="160">
        <f>ROUND(E86*P86,2)</f>
        <v>0</v>
      </c>
      <c r="R86" s="160"/>
      <c r="S86" s="160" t="s">
        <v>139</v>
      </c>
      <c r="T86" s="160" t="s">
        <v>140</v>
      </c>
      <c r="U86" s="160">
        <v>2.504</v>
      </c>
      <c r="V86" s="160">
        <f>ROUND(E86*U86,2)</f>
        <v>220.35</v>
      </c>
      <c r="W86" s="160"/>
      <c r="X86" s="160" t="s">
        <v>141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242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89" t="s">
        <v>253</v>
      </c>
      <c r="D87" s="162"/>
      <c r="E87" s="163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144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89" t="s">
        <v>254</v>
      </c>
      <c r="D88" s="162"/>
      <c r="E88" s="163">
        <v>88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144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173">
        <v>35</v>
      </c>
      <c r="B89" s="174" t="s">
        <v>255</v>
      </c>
      <c r="C89" s="188" t="s">
        <v>256</v>
      </c>
      <c r="D89" s="175" t="s">
        <v>138</v>
      </c>
      <c r="E89" s="176">
        <v>247.5</v>
      </c>
      <c r="F89" s="177"/>
      <c r="G89" s="178">
        <f>ROUND(E89*F89,2)</f>
        <v>0</v>
      </c>
      <c r="H89" s="161"/>
      <c r="I89" s="160">
        <f>ROUND(E89*H89,2)</f>
        <v>0</v>
      </c>
      <c r="J89" s="161"/>
      <c r="K89" s="160">
        <f>ROUND(E89*J89,2)</f>
        <v>0</v>
      </c>
      <c r="L89" s="160">
        <v>21</v>
      </c>
      <c r="M89" s="160">
        <f>G89*(1+L89/100)</f>
        <v>0</v>
      </c>
      <c r="N89" s="160">
        <v>1.8870000000000001E-2</v>
      </c>
      <c r="O89" s="160">
        <f>ROUND(E89*N89,2)</f>
        <v>4.67</v>
      </c>
      <c r="P89" s="160">
        <v>0</v>
      </c>
      <c r="Q89" s="160">
        <f>ROUND(E89*P89,2)</f>
        <v>0</v>
      </c>
      <c r="R89" s="160"/>
      <c r="S89" s="160" t="s">
        <v>139</v>
      </c>
      <c r="T89" s="160" t="s">
        <v>140</v>
      </c>
      <c r="U89" s="160">
        <v>3.1080000000000001</v>
      </c>
      <c r="V89" s="160">
        <f>ROUND(E89*U89,2)</f>
        <v>769.23</v>
      </c>
      <c r="W89" s="160"/>
      <c r="X89" s="160" t="s">
        <v>141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242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9" t="s">
        <v>257</v>
      </c>
      <c r="D90" s="162"/>
      <c r="E90" s="163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144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9" t="s">
        <v>258</v>
      </c>
      <c r="D91" s="162"/>
      <c r="E91" s="163">
        <v>247.5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144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x14ac:dyDescent="0.2">
      <c r="A92" s="167" t="s">
        <v>134</v>
      </c>
      <c r="B92" s="168" t="s">
        <v>67</v>
      </c>
      <c r="C92" s="187" t="s">
        <v>68</v>
      </c>
      <c r="D92" s="169"/>
      <c r="E92" s="170"/>
      <c r="F92" s="171"/>
      <c r="G92" s="172">
        <f>SUMIF(AG93:AG118,"&lt;&gt;NOR",G93:G118)</f>
        <v>0</v>
      </c>
      <c r="H92" s="166"/>
      <c r="I92" s="166">
        <f>SUM(I93:I118)</f>
        <v>0</v>
      </c>
      <c r="J92" s="166"/>
      <c r="K92" s="166">
        <f>SUM(K93:K118)</f>
        <v>0</v>
      </c>
      <c r="L92" s="166"/>
      <c r="M92" s="166">
        <f>SUM(M93:M118)</f>
        <v>0</v>
      </c>
      <c r="N92" s="166"/>
      <c r="O92" s="166">
        <f>SUM(O93:O118)</f>
        <v>14.780000000000001</v>
      </c>
      <c r="P92" s="166"/>
      <c r="Q92" s="166">
        <f>SUM(Q93:Q118)</f>
        <v>0</v>
      </c>
      <c r="R92" s="166"/>
      <c r="S92" s="166"/>
      <c r="T92" s="166"/>
      <c r="U92" s="166"/>
      <c r="V92" s="166">
        <f>SUM(V93:V118)</f>
        <v>265.35999999999996</v>
      </c>
      <c r="W92" s="166"/>
      <c r="X92" s="166"/>
      <c r="AG92" t="s">
        <v>135</v>
      </c>
    </row>
    <row r="93" spans="1:60" outlineLevel="1" x14ac:dyDescent="0.2">
      <c r="A93" s="180">
        <v>36</v>
      </c>
      <c r="B93" s="181" t="s">
        <v>259</v>
      </c>
      <c r="C93" s="190" t="s">
        <v>260</v>
      </c>
      <c r="D93" s="182" t="s">
        <v>180</v>
      </c>
      <c r="E93" s="183">
        <v>1</v>
      </c>
      <c r="F93" s="184"/>
      <c r="G93" s="185">
        <f>ROUND(E93*F93,2)</f>
        <v>0</v>
      </c>
      <c r="H93" s="161"/>
      <c r="I93" s="160">
        <f>ROUND(E93*H93,2)</f>
        <v>0</v>
      </c>
      <c r="J93" s="161"/>
      <c r="K93" s="160">
        <f>ROUND(E93*J93,2)</f>
        <v>0</v>
      </c>
      <c r="L93" s="160">
        <v>21</v>
      </c>
      <c r="M93" s="160">
        <f>G93*(1+L93/100)</f>
        <v>0</v>
      </c>
      <c r="N93" s="160">
        <v>0</v>
      </c>
      <c r="O93" s="160">
        <f>ROUND(E93*N93,2)</f>
        <v>0</v>
      </c>
      <c r="P93" s="160">
        <v>0</v>
      </c>
      <c r="Q93" s="160">
        <f>ROUND(E93*P93,2)</f>
        <v>0</v>
      </c>
      <c r="R93" s="160"/>
      <c r="S93" s="160" t="s">
        <v>147</v>
      </c>
      <c r="T93" s="160" t="s">
        <v>140</v>
      </c>
      <c r="U93" s="160">
        <v>0</v>
      </c>
      <c r="V93" s="160">
        <f>ROUND(E93*U93,2)</f>
        <v>0</v>
      </c>
      <c r="W93" s="160"/>
      <c r="X93" s="160" t="s">
        <v>141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142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80">
        <v>37</v>
      </c>
      <c r="B94" s="181" t="s">
        <v>261</v>
      </c>
      <c r="C94" s="190" t="s">
        <v>262</v>
      </c>
      <c r="D94" s="182" t="s">
        <v>180</v>
      </c>
      <c r="E94" s="183">
        <v>1</v>
      </c>
      <c r="F94" s="184"/>
      <c r="G94" s="185">
        <f>ROUND(E94*F94,2)</f>
        <v>0</v>
      </c>
      <c r="H94" s="161"/>
      <c r="I94" s="160">
        <f>ROUND(E94*H94,2)</f>
        <v>0</v>
      </c>
      <c r="J94" s="161"/>
      <c r="K94" s="160">
        <f>ROUND(E94*J94,2)</f>
        <v>0</v>
      </c>
      <c r="L94" s="160">
        <v>21</v>
      </c>
      <c r="M94" s="160">
        <f>G94*(1+L94/100)</f>
        <v>0</v>
      </c>
      <c r="N94" s="160">
        <v>0</v>
      </c>
      <c r="O94" s="160">
        <f>ROUND(E94*N94,2)</f>
        <v>0</v>
      </c>
      <c r="P94" s="160">
        <v>0</v>
      </c>
      <c r="Q94" s="160">
        <f>ROUND(E94*P94,2)</f>
        <v>0</v>
      </c>
      <c r="R94" s="160"/>
      <c r="S94" s="160" t="s">
        <v>147</v>
      </c>
      <c r="T94" s="160" t="s">
        <v>140</v>
      </c>
      <c r="U94" s="160">
        <v>0</v>
      </c>
      <c r="V94" s="160">
        <f>ROUND(E94*U94,2)</f>
        <v>0</v>
      </c>
      <c r="W94" s="160"/>
      <c r="X94" s="160" t="s">
        <v>141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142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3">
        <v>38</v>
      </c>
      <c r="B95" s="174" t="s">
        <v>263</v>
      </c>
      <c r="C95" s="188" t="s">
        <v>264</v>
      </c>
      <c r="D95" s="175" t="s">
        <v>187</v>
      </c>
      <c r="E95" s="176">
        <v>0.32185999999999998</v>
      </c>
      <c r="F95" s="177"/>
      <c r="G95" s="178">
        <f>ROUND(E95*F95,2)</f>
        <v>0</v>
      </c>
      <c r="H95" s="161"/>
      <c r="I95" s="160">
        <f>ROUND(E95*H95,2)</f>
        <v>0</v>
      </c>
      <c r="J95" s="161"/>
      <c r="K95" s="160">
        <f>ROUND(E95*J95,2)</f>
        <v>0</v>
      </c>
      <c r="L95" s="160">
        <v>21</v>
      </c>
      <c r="M95" s="160">
        <f>G95*(1+L95/100)</f>
        <v>0</v>
      </c>
      <c r="N95" s="160">
        <v>1</v>
      </c>
      <c r="O95" s="160">
        <f>ROUND(E95*N95,2)</f>
        <v>0.32</v>
      </c>
      <c r="P95" s="160">
        <v>0</v>
      </c>
      <c r="Q95" s="160">
        <f>ROUND(E95*P95,2)</f>
        <v>0</v>
      </c>
      <c r="R95" s="160" t="s">
        <v>188</v>
      </c>
      <c r="S95" s="160" t="s">
        <v>139</v>
      </c>
      <c r="T95" s="160" t="s">
        <v>140</v>
      </c>
      <c r="U95" s="160">
        <v>0</v>
      </c>
      <c r="V95" s="160">
        <f>ROUND(E95*U95,2)</f>
        <v>0</v>
      </c>
      <c r="W95" s="160"/>
      <c r="X95" s="160" t="s">
        <v>189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190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9" t="s">
        <v>265</v>
      </c>
      <c r="D96" s="162"/>
      <c r="E96" s="163">
        <v>0.32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144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3">
        <v>39</v>
      </c>
      <c r="B97" s="174" t="s">
        <v>266</v>
      </c>
      <c r="C97" s="188" t="s">
        <v>267</v>
      </c>
      <c r="D97" s="175" t="s">
        <v>187</v>
      </c>
      <c r="E97" s="176">
        <v>0.1439</v>
      </c>
      <c r="F97" s="177"/>
      <c r="G97" s="178">
        <f>ROUND(E97*F97,2)</f>
        <v>0</v>
      </c>
      <c r="H97" s="161"/>
      <c r="I97" s="160">
        <f>ROUND(E97*H97,2)</f>
        <v>0</v>
      </c>
      <c r="J97" s="161"/>
      <c r="K97" s="160">
        <f>ROUND(E97*J97,2)</f>
        <v>0</v>
      </c>
      <c r="L97" s="160">
        <v>21</v>
      </c>
      <c r="M97" s="160">
        <f>G97*(1+L97/100)</f>
        <v>0</v>
      </c>
      <c r="N97" s="160">
        <v>0</v>
      </c>
      <c r="O97" s="160">
        <f>ROUND(E97*N97,2)</f>
        <v>0</v>
      </c>
      <c r="P97" s="160">
        <v>0</v>
      </c>
      <c r="Q97" s="160">
        <f>ROUND(E97*P97,2)</f>
        <v>0</v>
      </c>
      <c r="R97" s="160"/>
      <c r="S97" s="160" t="s">
        <v>147</v>
      </c>
      <c r="T97" s="160" t="s">
        <v>140</v>
      </c>
      <c r="U97" s="160">
        <v>0</v>
      </c>
      <c r="V97" s="160">
        <f>ROUND(E97*U97,2)</f>
        <v>0</v>
      </c>
      <c r="W97" s="160"/>
      <c r="X97" s="160" t="s">
        <v>141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142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58"/>
      <c r="B98" s="159"/>
      <c r="C98" s="189" t="s">
        <v>268</v>
      </c>
      <c r="D98" s="162"/>
      <c r="E98" s="163">
        <v>0.14000000000000001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144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80">
        <v>40</v>
      </c>
      <c r="B99" s="181" t="s">
        <v>269</v>
      </c>
      <c r="C99" s="190" t="s">
        <v>270</v>
      </c>
      <c r="D99" s="182" t="s">
        <v>180</v>
      </c>
      <c r="E99" s="183">
        <v>1</v>
      </c>
      <c r="F99" s="184"/>
      <c r="G99" s="185">
        <f>ROUND(E99*F99,2)</f>
        <v>0</v>
      </c>
      <c r="H99" s="161"/>
      <c r="I99" s="160">
        <f>ROUND(E99*H99,2)</f>
        <v>0</v>
      </c>
      <c r="J99" s="161"/>
      <c r="K99" s="160">
        <f>ROUND(E99*J99,2)</f>
        <v>0</v>
      </c>
      <c r="L99" s="160">
        <v>21</v>
      </c>
      <c r="M99" s="160">
        <f>G99*(1+L99/100)</f>
        <v>0</v>
      </c>
      <c r="N99" s="160">
        <v>0</v>
      </c>
      <c r="O99" s="160">
        <f>ROUND(E99*N99,2)</f>
        <v>0</v>
      </c>
      <c r="P99" s="160">
        <v>0</v>
      </c>
      <c r="Q99" s="160">
        <f>ROUND(E99*P99,2)</f>
        <v>0</v>
      </c>
      <c r="R99" s="160"/>
      <c r="S99" s="160" t="s">
        <v>147</v>
      </c>
      <c r="T99" s="160" t="s">
        <v>140</v>
      </c>
      <c r="U99" s="160">
        <v>0</v>
      </c>
      <c r="V99" s="160">
        <f>ROUND(E99*U99,2)</f>
        <v>0</v>
      </c>
      <c r="W99" s="160"/>
      <c r="X99" s="160" t="s">
        <v>141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142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3">
        <v>41</v>
      </c>
      <c r="B100" s="174" t="s">
        <v>271</v>
      </c>
      <c r="C100" s="188" t="s">
        <v>272</v>
      </c>
      <c r="D100" s="175" t="s">
        <v>187</v>
      </c>
      <c r="E100" s="176">
        <v>0.24782999999999999</v>
      </c>
      <c r="F100" s="177"/>
      <c r="G100" s="178">
        <f>ROUND(E100*F100,2)</f>
        <v>0</v>
      </c>
      <c r="H100" s="161"/>
      <c r="I100" s="160">
        <f>ROUND(E100*H100,2)</f>
        <v>0</v>
      </c>
      <c r="J100" s="161"/>
      <c r="K100" s="160">
        <f>ROUND(E100*J100,2)</f>
        <v>0</v>
      </c>
      <c r="L100" s="160">
        <v>21</v>
      </c>
      <c r="M100" s="160">
        <f>G100*(1+L100/100)</f>
        <v>0</v>
      </c>
      <c r="N100" s="160">
        <v>1.0360799999999999</v>
      </c>
      <c r="O100" s="160">
        <f>ROUND(E100*N100,2)</f>
        <v>0.26</v>
      </c>
      <c r="P100" s="160">
        <v>0</v>
      </c>
      <c r="Q100" s="160">
        <f>ROUND(E100*P100,2)</f>
        <v>0</v>
      </c>
      <c r="R100" s="160"/>
      <c r="S100" s="160" t="s">
        <v>139</v>
      </c>
      <c r="T100" s="160" t="s">
        <v>140</v>
      </c>
      <c r="U100" s="160">
        <v>13.09</v>
      </c>
      <c r="V100" s="160">
        <f>ROUND(E100*U100,2)</f>
        <v>3.24</v>
      </c>
      <c r="W100" s="160"/>
      <c r="X100" s="160" t="s">
        <v>141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142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9" t="s">
        <v>273</v>
      </c>
      <c r="D101" s="162"/>
      <c r="E101" s="163">
        <v>0.25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144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3">
        <v>42</v>
      </c>
      <c r="B102" s="174" t="s">
        <v>274</v>
      </c>
      <c r="C102" s="188" t="s">
        <v>275</v>
      </c>
      <c r="D102" s="175" t="s">
        <v>151</v>
      </c>
      <c r="E102" s="176">
        <v>3.18668</v>
      </c>
      <c r="F102" s="177"/>
      <c r="G102" s="178">
        <f>ROUND(E102*F102,2)</f>
        <v>0</v>
      </c>
      <c r="H102" s="161"/>
      <c r="I102" s="160">
        <f>ROUND(E102*H102,2)</f>
        <v>0</v>
      </c>
      <c r="J102" s="161"/>
      <c r="K102" s="160">
        <f>ROUND(E102*J102,2)</f>
        <v>0</v>
      </c>
      <c r="L102" s="160">
        <v>21</v>
      </c>
      <c r="M102" s="160">
        <f>G102*(1+L102/100)</f>
        <v>0</v>
      </c>
      <c r="N102" s="160">
        <v>2.5251100000000002</v>
      </c>
      <c r="O102" s="160">
        <f>ROUND(E102*N102,2)</f>
        <v>8.0500000000000007</v>
      </c>
      <c r="P102" s="160">
        <v>0</v>
      </c>
      <c r="Q102" s="160">
        <f>ROUND(E102*P102,2)</f>
        <v>0</v>
      </c>
      <c r="R102" s="160"/>
      <c r="S102" s="160" t="s">
        <v>139</v>
      </c>
      <c r="T102" s="160" t="s">
        <v>140</v>
      </c>
      <c r="U102" s="160">
        <v>1.448</v>
      </c>
      <c r="V102" s="160">
        <f>ROUND(E102*U102,2)</f>
        <v>4.6100000000000003</v>
      </c>
      <c r="W102" s="160"/>
      <c r="X102" s="160" t="s">
        <v>141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142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9" t="s">
        <v>276</v>
      </c>
      <c r="D103" s="162"/>
      <c r="E103" s="163">
        <v>1.17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144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9" t="s">
        <v>277</v>
      </c>
      <c r="D104" s="162"/>
      <c r="E104" s="163">
        <v>1.32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144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9" t="s">
        <v>278</v>
      </c>
      <c r="D105" s="162"/>
      <c r="E105" s="163">
        <v>0.7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144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43</v>
      </c>
      <c r="B106" s="181" t="s">
        <v>279</v>
      </c>
      <c r="C106" s="190" t="s">
        <v>280</v>
      </c>
      <c r="D106" s="182" t="s">
        <v>201</v>
      </c>
      <c r="E106" s="183">
        <v>39</v>
      </c>
      <c r="F106" s="184"/>
      <c r="G106" s="185">
        <f>ROUND(E106*F106,2)</f>
        <v>0</v>
      </c>
      <c r="H106" s="161"/>
      <c r="I106" s="160">
        <f>ROUND(E106*H106,2)</f>
        <v>0</v>
      </c>
      <c r="J106" s="161"/>
      <c r="K106" s="160">
        <f>ROUND(E106*J106,2)</f>
        <v>0</v>
      </c>
      <c r="L106" s="160">
        <v>21</v>
      </c>
      <c r="M106" s="160">
        <f>G106*(1+L106/100)</f>
        <v>0</v>
      </c>
      <c r="N106" s="160">
        <v>0</v>
      </c>
      <c r="O106" s="160">
        <f>ROUND(E106*N106,2)</f>
        <v>0</v>
      </c>
      <c r="P106" s="160">
        <v>0</v>
      </c>
      <c r="Q106" s="160">
        <f>ROUND(E106*P106,2)</f>
        <v>0</v>
      </c>
      <c r="R106" s="160"/>
      <c r="S106" s="160" t="s">
        <v>139</v>
      </c>
      <c r="T106" s="160" t="s">
        <v>140</v>
      </c>
      <c r="U106" s="160">
        <v>8.5000000000000006E-2</v>
      </c>
      <c r="V106" s="160">
        <f>ROUND(E106*U106,2)</f>
        <v>3.32</v>
      </c>
      <c r="W106" s="160"/>
      <c r="X106" s="160" t="s">
        <v>141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142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3">
        <v>44</v>
      </c>
      <c r="B107" s="174" t="s">
        <v>281</v>
      </c>
      <c r="C107" s="188" t="s">
        <v>282</v>
      </c>
      <c r="D107" s="175" t="s">
        <v>283</v>
      </c>
      <c r="E107" s="176">
        <v>22.173999999999999</v>
      </c>
      <c r="F107" s="177"/>
      <c r="G107" s="178">
        <f>ROUND(E107*F107,2)</f>
        <v>0</v>
      </c>
      <c r="H107" s="161"/>
      <c r="I107" s="160">
        <f>ROUND(E107*H107,2)</f>
        <v>0</v>
      </c>
      <c r="J107" s="161"/>
      <c r="K107" s="160">
        <f>ROUND(E107*J107,2)</f>
        <v>0</v>
      </c>
      <c r="L107" s="160">
        <v>21</v>
      </c>
      <c r="M107" s="160">
        <f>G107*(1+L107/100)</f>
        <v>0</v>
      </c>
      <c r="N107" s="160">
        <v>4.965E-2</v>
      </c>
      <c r="O107" s="160">
        <f>ROUND(E107*N107,2)</f>
        <v>1.1000000000000001</v>
      </c>
      <c r="P107" s="160">
        <v>0</v>
      </c>
      <c r="Q107" s="160">
        <f>ROUND(E107*P107,2)</f>
        <v>0</v>
      </c>
      <c r="R107" s="160"/>
      <c r="S107" s="160" t="s">
        <v>139</v>
      </c>
      <c r="T107" s="160" t="s">
        <v>140</v>
      </c>
      <c r="U107" s="160">
        <v>0.94</v>
      </c>
      <c r="V107" s="160">
        <f>ROUND(E107*U107,2)</f>
        <v>20.84</v>
      </c>
      <c r="W107" s="160"/>
      <c r="X107" s="160" t="s">
        <v>141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142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9" t="s">
        <v>284</v>
      </c>
      <c r="D108" s="162"/>
      <c r="E108" s="163">
        <v>7.78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144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9" t="s">
        <v>285</v>
      </c>
      <c r="D109" s="162"/>
      <c r="E109" s="163">
        <v>8.82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144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9" t="s">
        <v>286</v>
      </c>
      <c r="D110" s="162"/>
      <c r="E110" s="163">
        <v>5.58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144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3">
        <v>45</v>
      </c>
      <c r="B111" s="174" t="s">
        <v>287</v>
      </c>
      <c r="C111" s="188" t="s">
        <v>288</v>
      </c>
      <c r="D111" s="175" t="s">
        <v>222</v>
      </c>
      <c r="E111" s="176">
        <v>22.173999999999999</v>
      </c>
      <c r="F111" s="177"/>
      <c r="G111" s="178">
        <f>ROUND(E111*F111,2)</f>
        <v>0</v>
      </c>
      <c r="H111" s="161"/>
      <c r="I111" s="160">
        <f>ROUND(E111*H111,2)</f>
        <v>0</v>
      </c>
      <c r="J111" s="161"/>
      <c r="K111" s="160">
        <f>ROUND(E111*J111,2)</f>
        <v>0</v>
      </c>
      <c r="L111" s="160">
        <v>21</v>
      </c>
      <c r="M111" s="160">
        <f>G111*(1+L111/100)</f>
        <v>0</v>
      </c>
      <c r="N111" s="160">
        <v>0</v>
      </c>
      <c r="O111" s="160">
        <f>ROUND(E111*N111,2)</f>
        <v>0</v>
      </c>
      <c r="P111" s="160">
        <v>0</v>
      </c>
      <c r="Q111" s="160">
        <f>ROUND(E111*P111,2)</f>
        <v>0</v>
      </c>
      <c r="R111" s="160"/>
      <c r="S111" s="160" t="s">
        <v>139</v>
      </c>
      <c r="T111" s="160" t="s">
        <v>140</v>
      </c>
      <c r="U111" s="160">
        <v>0.24</v>
      </c>
      <c r="V111" s="160">
        <f>ROUND(E111*U111,2)</f>
        <v>5.32</v>
      </c>
      <c r="W111" s="160"/>
      <c r="X111" s="160" t="s">
        <v>141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142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189" t="s">
        <v>284</v>
      </c>
      <c r="D112" s="162"/>
      <c r="E112" s="163">
        <v>7.78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144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89" t="s">
        <v>285</v>
      </c>
      <c r="D113" s="162"/>
      <c r="E113" s="163">
        <v>8.82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144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89" t="s">
        <v>286</v>
      </c>
      <c r="D114" s="162"/>
      <c r="E114" s="163">
        <v>5.58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144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 x14ac:dyDescent="0.2">
      <c r="A115" s="173">
        <v>46</v>
      </c>
      <c r="B115" s="174" t="s">
        <v>289</v>
      </c>
      <c r="C115" s="188" t="s">
        <v>290</v>
      </c>
      <c r="D115" s="175" t="s">
        <v>187</v>
      </c>
      <c r="E115" s="176">
        <v>4.5219199999999997</v>
      </c>
      <c r="F115" s="177"/>
      <c r="G115" s="178">
        <f>ROUND(E115*F115,2)</f>
        <v>0</v>
      </c>
      <c r="H115" s="161"/>
      <c r="I115" s="160">
        <f>ROUND(E115*H115,2)</f>
        <v>0</v>
      </c>
      <c r="J115" s="161"/>
      <c r="K115" s="160">
        <f>ROUND(E115*J115,2)</f>
        <v>0</v>
      </c>
      <c r="L115" s="160">
        <v>21</v>
      </c>
      <c r="M115" s="160">
        <f>G115*(1+L115/100)</f>
        <v>0</v>
      </c>
      <c r="N115" s="160">
        <v>1.09663</v>
      </c>
      <c r="O115" s="160">
        <f>ROUND(E115*N115,2)</f>
        <v>4.96</v>
      </c>
      <c r="P115" s="160">
        <v>0</v>
      </c>
      <c r="Q115" s="160">
        <f>ROUND(E115*P115,2)</f>
        <v>0</v>
      </c>
      <c r="R115" s="160"/>
      <c r="S115" s="160" t="s">
        <v>139</v>
      </c>
      <c r="T115" s="160" t="s">
        <v>140</v>
      </c>
      <c r="U115" s="160">
        <v>16.582999999999998</v>
      </c>
      <c r="V115" s="160">
        <f>ROUND(E115*U115,2)</f>
        <v>74.989999999999995</v>
      </c>
      <c r="W115" s="160"/>
      <c r="X115" s="160" t="s">
        <v>141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242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 x14ac:dyDescent="0.2">
      <c r="A116" s="158"/>
      <c r="B116" s="159"/>
      <c r="C116" s="189" t="s">
        <v>291</v>
      </c>
      <c r="D116" s="162"/>
      <c r="E116" s="163">
        <v>4.5199999999999996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144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0">
        <v>47</v>
      </c>
      <c r="B117" s="181" t="s">
        <v>292</v>
      </c>
      <c r="C117" s="190" t="s">
        <v>293</v>
      </c>
      <c r="D117" s="182" t="s">
        <v>138</v>
      </c>
      <c r="E117" s="183">
        <v>120</v>
      </c>
      <c r="F117" s="184"/>
      <c r="G117" s="185">
        <f>ROUND(E117*F117,2)</f>
        <v>0</v>
      </c>
      <c r="H117" s="161"/>
      <c r="I117" s="160">
        <f>ROUND(E117*H117,2)</f>
        <v>0</v>
      </c>
      <c r="J117" s="161"/>
      <c r="K117" s="160">
        <f>ROUND(E117*J117,2)</f>
        <v>0</v>
      </c>
      <c r="L117" s="160">
        <v>21</v>
      </c>
      <c r="M117" s="160">
        <f>G117*(1+L117/100)</f>
        <v>0</v>
      </c>
      <c r="N117" s="160">
        <v>6.8999999999999997E-4</v>
      </c>
      <c r="O117" s="160">
        <f>ROUND(E117*N117,2)</f>
        <v>0.08</v>
      </c>
      <c r="P117" s="160">
        <v>0</v>
      </c>
      <c r="Q117" s="160">
        <f>ROUND(E117*P117,2)</f>
        <v>0</v>
      </c>
      <c r="R117" s="160"/>
      <c r="S117" s="160" t="s">
        <v>139</v>
      </c>
      <c r="T117" s="160" t="s">
        <v>140</v>
      </c>
      <c r="U117" s="160">
        <v>1.2310000000000001</v>
      </c>
      <c r="V117" s="160">
        <f>ROUND(E117*U117,2)</f>
        <v>147.72</v>
      </c>
      <c r="W117" s="160"/>
      <c r="X117" s="160" t="s">
        <v>141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142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80">
        <v>48</v>
      </c>
      <c r="B118" s="181" t="s">
        <v>294</v>
      </c>
      <c r="C118" s="190" t="s">
        <v>295</v>
      </c>
      <c r="D118" s="182" t="s">
        <v>187</v>
      </c>
      <c r="E118" s="183">
        <v>0.29260000000000003</v>
      </c>
      <c r="F118" s="184"/>
      <c r="G118" s="185">
        <f>ROUND(E118*F118,2)</f>
        <v>0</v>
      </c>
      <c r="H118" s="161"/>
      <c r="I118" s="160">
        <f>ROUND(E118*H118,2)</f>
        <v>0</v>
      </c>
      <c r="J118" s="161"/>
      <c r="K118" s="160">
        <f>ROUND(E118*J118,2)</f>
        <v>0</v>
      </c>
      <c r="L118" s="160">
        <v>21</v>
      </c>
      <c r="M118" s="160">
        <f>G118*(1+L118/100)</f>
        <v>0</v>
      </c>
      <c r="N118" s="160">
        <v>1.9009999999999999E-2</v>
      </c>
      <c r="O118" s="160">
        <f>ROUND(E118*N118,2)</f>
        <v>0.01</v>
      </c>
      <c r="P118" s="160">
        <v>0</v>
      </c>
      <c r="Q118" s="160">
        <f>ROUND(E118*P118,2)</f>
        <v>0</v>
      </c>
      <c r="R118" s="160"/>
      <c r="S118" s="160" t="s">
        <v>139</v>
      </c>
      <c r="T118" s="160" t="s">
        <v>139</v>
      </c>
      <c r="U118" s="160">
        <v>18.175000000000001</v>
      </c>
      <c r="V118" s="160">
        <f>ROUND(E118*U118,2)</f>
        <v>5.32</v>
      </c>
      <c r="W118" s="160"/>
      <c r="X118" s="160" t="s">
        <v>141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142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7" t="s">
        <v>134</v>
      </c>
      <c r="B119" s="168" t="s">
        <v>69</v>
      </c>
      <c r="C119" s="187" t="s">
        <v>70</v>
      </c>
      <c r="D119" s="169"/>
      <c r="E119" s="170"/>
      <c r="F119" s="171"/>
      <c r="G119" s="172">
        <f>SUMIF(AG120:AG161,"&lt;&gt;NOR",G120:G161)</f>
        <v>0</v>
      </c>
      <c r="H119" s="166"/>
      <c r="I119" s="166">
        <f>SUM(I120:I161)</f>
        <v>0</v>
      </c>
      <c r="J119" s="166"/>
      <c r="K119" s="166">
        <f>SUM(K120:K161)</f>
        <v>0</v>
      </c>
      <c r="L119" s="166"/>
      <c r="M119" s="166">
        <f>SUM(M120:M161)</f>
        <v>0</v>
      </c>
      <c r="N119" s="166"/>
      <c r="O119" s="166">
        <f>SUM(O120:O161)</f>
        <v>6.9</v>
      </c>
      <c r="P119" s="166"/>
      <c r="Q119" s="166">
        <f>SUM(Q120:Q161)</f>
        <v>0</v>
      </c>
      <c r="R119" s="166"/>
      <c r="S119" s="166"/>
      <c r="T119" s="166"/>
      <c r="U119" s="166"/>
      <c r="V119" s="166">
        <f>SUM(V120:V161)</f>
        <v>219.97000000000003</v>
      </c>
      <c r="W119" s="166"/>
      <c r="X119" s="166"/>
      <c r="AG119" t="s">
        <v>135</v>
      </c>
    </row>
    <row r="120" spans="1:60" outlineLevel="1" x14ac:dyDescent="0.2">
      <c r="A120" s="173">
        <v>49</v>
      </c>
      <c r="B120" s="174" t="s">
        <v>296</v>
      </c>
      <c r="C120" s="188" t="s">
        <v>297</v>
      </c>
      <c r="D120" s="175" t="s">
        <v>222</v>
      </c>
      <c r="E120" s="176">
        <v>116.9974</v>
      </c>
      <c r="F120" s="177"/>
      <c r="G120" s="178">
        <f>ROUND(E120*F120,2)</f>
        <v>0</v>
      </c>
      <c r="H120" s="161"/>
      <c r="I120" s="160">
        <f>ROUND(E120*H120,2)</f>
        <v>0</v>
      </c>
      <c r="J120" s="161"/>
      <c r="K120" s="160">
        <f>ROUND(E120*J120,2)</f>
        <v>0</v>
      </c>
      <c r="L120" s="160">
        <v>21</v>
      </c>
      <c r="M120" s="160">
        <f>G120*(1+L120/100)</f>
        <v>0</v>
      </c>
      <c r="N120" s="160">
        <v>4.0000000000000003E-5</v>
      </c>
      <c r="O120" s="160">
        <f>ROUND(E120*N120,2)</f>
        <v>0</v>
      </c>
      <c r="P120" s="160">
        <v>0</v>
      </c>
      <c r="Q120" s="160">
        <f>ROUND(E120*P120,2)</f>
        <v>0</v>
      </c>
      <c r="R120" s="160"/>
      <c r="S120" s="160" t="s">
        <v>139</v>
      </c>
      <c r="T120" s="160" t="s">
        <v>140</v>
      </c>
      <c r="U120" s="160">
        <v>7.8E-2</v>
      </c>
      <c r="V120" s="160">
        <f>ROUND(E120*U120,2)</f>
        <v>9.1300000000000008</v>
      </c>
      <c r="W120" s="160"/>
      <c r="X120" s="160" t="s">
        <v>141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242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89" t="s">
        <v>298</v>
      </c>
      <c r="D121" s="162"/>
      <c r="E121" s="163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144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89" t="s">
        <v>299</v>
      </c>
      <c r="D122" s="162"/>
      <c r="E122" s="163">
        <v>0.93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144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89" t="s">
        <v>300</v>
      </c>
      <c r="D123" s="162"/>
      <c r="E123" s="163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144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89" t="s">
        <v>301</v>
      </c>
      <c r="D124" s="162"/>
      <c r="E124" s="163">
        <v>1.5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144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89" t="s">
        <v>302</v>
      </c>
      <c r="D125" s="162"/>
      <c r="E125" s="163">
        <v>1.47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144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89" t="s">
        <v>303</v>
      </c>
      <c r="D126" s="162"/>
      <c r="E126" s="163">
        <v>1.5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144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89" t="s">
        <v>304</v>
      </c>
      <c r="D127" s="162"/>
      <c r="E127" s="163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144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89" t="s">
        <v>305</v>
      </c>
      <c r="D128" s="162"/>
      <c r="E128" s="163">
        <v>9.07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144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89" t="s">
        <v>306</v>
      </c>
      <c r="D129" s="162"/>
      <c r="E129" s="163">
        <v>11.12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144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89" t="s">
        <v>307</v>
      </c>
      <c r="D130" s="162"/>
      <c r="E130" s="163">
        <v>13.74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144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89" t="s">
        <v>308</v>
      </c>
      <c r="D131" s="162"/>
      <c r="E131" s="163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144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189" t="s">
        <v>309</v>
      </c>
      <c r="D132" s="162"/>
      <c r="E132" s="163">
        <v>6.42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144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89" t="s">
        <v>310</v>
      </c>
      <c r="D133" s="162"/>
      <c r="E133" s="163">
        <v>7.83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144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89" t="s">
        <v>311</v>
      </c>
      <c r="D134" s="162"/>
      <c r="E134" s="163">
        <v>6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144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189" t="s">
        <v>312</v>
      </c>
      <c r="D135" s="162"/>
      <c r="E135" s="163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144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89" t="s">
        <v>313</v>
      </c>
      <c r="D136" s="162"/>
      <c r="E136" s="163">
        <v>16.63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144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89" t="s">
        <v>314</v>
      </c>
      <c r="D137" s="162"/>
      <c r="E137" s="163">
        <v>18.920000000000002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144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89" t="s">
        <v>315</v>
      </c>
      <c r="D138" s="162"/>
      <c r="E138" s="163">
        <v>17.78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144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89" t="s">
        <v>316</v>
      </c>
      <c r="D139" s="162"/>
      <c r="E139" s="163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144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89" t="s">
        <v>317</v>
      </c>
      <c r="D140" s="162"/>
      <c r="E140" s="163">
        <v>4.08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144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3">
        <v>50</v>
      </c>
      <c r="B141" s="174" t="s">
        <v>318</v>
      </c>
      <c r="C141" s="188" t="s">
        <v>319</v>
      </c>
      <c r="D141" s="175" t="s">
        <v>138</v>
      </c>
      <c r="E141" s="176">
        <v>284.67</v>
      </c>
      <c r="F141" s="177"/>
      <c r="G141" s="178">
        <f>ROUND(E141*F141,2)</f>
        <v>0</v>
      </c>
      <c r="H141" s="161"/>
      <c r="I141" s="160">
        <f>ROUND(E141*H141,2)</f>
        <v>0</v>
      </c>
      <c r="J141" s="161"/>
      <c r="K141" s="160">
        <f>ROUND(E141*J141,2)</f>
        <v>0</v>
      </c>
      <c r="L141" s="160">
        <v>21</v>
      </c>
      <c r="M141" s="160">
        <f>G141*(1+L141/100)</f>
        <v>0</v>
      </c>
      <c r="N141" s="160">
        <v>2.3000000000000001E-4</v>
      </c>
      <c r="O141" s="160">
        <f>ROUND(E141*N141,2)</f>
        <v>7.0000000000000007E-2</v>
      </c>
      <c r="P141" s="160">
        <v>0</v>
      </c>
      <c r="Q141" s="160">
        <f>ROUND(E141*P141,2)</f>
        <v>0</v>
      </c>
      <c r="R141" s="160"/>
      <c r="S141" s="160" t="s">
        <v>139</v>
      </c>
      <c r="T141" s="160" t="s">
        <v>140</v>
      </c>
      <c r="U141" s="160">
        <v>0.05</v>
      </c>
      <c r="V141" s="160">
        <f>ROUND(E141*U141,2)</f>
        <v>14.23</v>
      </c>
      <c r="W141" s="160"/>
      <c r="X141" s="160" t="s">
        <v>141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242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89" t="s">
        <v>320</v>
      </c>
      <c r="D142" s="162"/>
      <c r="E142" s="163">
        <v>284.67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144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2.5" outlineLevel="1" x14ac:dyDescent="0.2">
      <c r="A143" s="173">
        <v>51</v>
      </c>
      <c r="B143" s="174" t="s">
        <v>321</v>
      </c>
      <c r="C143" s="188" t="s">
        <v>322</v>
      </c>
      <c r="D143" s="175" t="s">
        <v>222</v>
      </c>
      <c r="E143" s="176">
        <v>27.528199999999998</v>
      </c>
      <c r="F143" s="177"/>
      <c r="G143" s="178">
        <f>ROUND(E143*F143,2)</f>
        <v>0</v>
      </c>
      <c r="H143" s="161"/>
      <c r="I143" s="160">
        <f>ROUND(E143*H143,2)</f>
        <v>0</v>
      </c>
      <c r="J143" s="161"/>
      <c r="K143" s="160">
        <f>ROUND(E143*J143,2)</f>
        <v>0</v>
      </c>
      <c r="L143" s="160">
        <v>21</v>
      </c>
      <c r="M143" s="160">
        <f>G143*(1+L143/100)</f>
        <v>0</v>
      </c>
      <c r="N143" s="160">
        <v>4.1099999999999999E-3</v>
      </c>
      <c r="O143" s="160">
        <f>ROUND(E143*N143,2)</f>
        <v>0.11</v>
      </c>
      <c r="P143" s="160">
        <v>0</v>
      </c>
      <c r="Q143" s="160">
        <f>ROUND(E143*P143,2)</f>
        <v>0</v>
      </c>
      <c r="R143" s="160"/>
      <c r="S143" s="160" t="s">
        <v>139</v>
      </c>
      <c r="T143" s="160" t="s">
        <v>140</v>
      </c>
      <c r="U143" s="160">
        <v>0.48399999999999999</v>
      </c>
      <c r="V143" s="160">
        <f>ROUND(E143*U143,2)</f>
        <v>13.32</v>
      </c>
      <c r="W143" s="160"/>
      <c r="X143" s="160" t="s">
        <v>141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242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58"/>
      <c r="B144" s="159"/>
      <c r="C144" s="189" t="s">
        <v>323</v>
      </c>
      <c r="D144" s="162"/>
      <c r="E144" s="163">
        <v>27.53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144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89" t="s">
        <v>324</v>
      </c>
      <c r="D145" s="162"/>
      <c r="E145" s="163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144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73">
        <v>52</v>
      </c>
      <c r="B146" s="174" t="s">
        <v>325</v>
      </c>
      <c r="C146" s="188" t="s">
        <v>326</v>
      </c>
      <c r="D146" s="175" t="s">
        <v>222</v>
      </c>
      <c r="E146" s="176">
        <v>178</v>
      </c>
      <c r="F146" s="177"/>
      <c r="G146" s="178">
        <f>ROUND(E146*F146,2)</f>
        <v>0</v>
      </c>
      <c r="H146" s="161"/>
      <c r="I146" s="160">
        <f>ROUND(E146*H146,2)</f>
        <v>0</v>
      </c>
      <c r="J146" s="161"/>
      <c r="K146" s="160">
        <f>ROUND(E146*J146,2)</f>
        <v>0</v>
      </c>
      <c r="L146" s="160">
        <v>21</v>
      </c>
      <c r="M146" s="160">
        <f>G146*(1+L146/100)</f>
        <v>0</v>
      </c>
      <c r="N146" s="160">
        <v>1.5810000000000001E-2</v>
      </c>
      <c r="O146" s="160">
        <f>ROUND(E146*N146,2)</f>
        <v>2.81</v>
      </c>
      <c r="P146" s="160">
        <v>0</v>
      </c>
      <c r="Q146" s="160">
        <f>ROUND(E146*P146,2)</f>
        <v>0</v>
      </c>
      <c r="R146" s="160"/>
      <c r="S146" s="160" t="s">
        <v>139</v>
      </c>
      <c r="T146" s="160" t="s">
        <v>140</v>
      </c>
      <c r="U146" s="160">
        <v>0.24845</v>
      </c>
      <c r="V146" s="160">
        <f>ROUND(E146*U146,2)</f>
        <v>44.22</v>
      </c>
      <c r="W146" s="160"/>
      <c r="X146" s="160" t="s">
        <v>141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242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89" t="s">
        <v>327</v>
      </c>
      <c r="D147" s="162"/>
      <c r="E147" s="163">
        <v>33.5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144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89" t="s">
        <v>328</v>
      </c>
      <c r="D148" s="162"/>
      <c r="E148" s="163">
        <v>59.5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144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89" t="s">
        <v>329</v>
      </c>
      <c r="D149" s="162"/>
      <c r="E149" s="163">
        <v>85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144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 x14ac:dyDescent="0.2">
      <c r="A150" s="173">
        <v>53</v>
      </c>
      <c r="B150" s="174" t="s">
        <v>330</v>
      </c>
      <c r="C150" s="188" t="s">
        <v>331</v>
      </c>
      <c r="D150" s="175" t="s">
        <v>222</v>
      </c>
      <c r="E150" s="176">
        <v>109.03149999999999</v>
      </c>
      <c r="F150" s="177"/>
      <c r="G150" s="178">
        <f>ROUND(E150*F150,2)</f>
        <v>0</v>
      </c>
      <c r="H150" s="161"/>
      <c r="I150" s="160">
        <f>ROUND(E150*H150,2)</f>
        <v>0</v>
      </c>
      <c r="J150" s="161"/>
      <c r="K150" s="160">
        <f>ROUND(E150*J150,2)</f>
        <v>0</v>
      </c>
      <c r="L150" s="160">
        <v>21</v>
      </c>
      <c r="M150" s="160">
        <f>G150*(1+L150/100)</f>
        <v>0</v>
      </c>
      <c r="N150" s="160">
        <v>3.4909999999999997E-2</v>
      </c>
      <c r="O150" s="160">
        <f>ROUND(E150*N150,2)</f>
        <v>3.81</v>
      </c>
      <c r="P150" s="160">
        <v>0</v>
      </c>
      <c r="Q150" s="160">
        <f>ROUND(E150*P150,2)</f>
        <v>0</v>
      </c>
      <c r="R150" s="160"/>
      <c r="S150" s="160" t="s">
        <v>139</v>
      </c>
      <c r="T150" s="160" t="s">
        <v>140</v>
      </c>
      <c r="U150" s="160">
        <v>1.1841699999999999</v>
      </c>
      <c r="V150" s="160">
        <f>ROUND(E150*U150,2)</f>
        <v>129.11000000000001</v>
      </c>
      <c r="W150" s="160"/>
      <c r="X150" s="160" t="s">
        <v>141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242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89" t="s">
        <v>332</v>
      </c>
      <c r="D151" s="162"/>
      <c r="E151" s="163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144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89" t="s">
        <v>333</v>
      </c>
      <c r="D152" s="162"/>
      <c r="E152" s="163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144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ht="22.5" outlineLevel="1" x14ac:dyDescent="0.2">
      <c r="A153" s="158"/>
      <c r="B153" s="159"/>
      <c r="C153" s="189" t="s">
        <v>334</v>
      </c>
      <c r="D153" s="162"/>
      <c r="E153" s="163">
        <v>56.78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144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33.75" outlineLevel="1" x14ac:dyDescent="0.2">
      <c r="A154" s="158"/>
      <c r="B154" s="159"/>
      <c r="C154" s="189" t="s">
        <v>335</v>
      </c>
      <c r="D154" s="162"/>
      <c r="E154" s="163">
        <v>12.66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144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ht="33.75" outlineLevel="1" x14ac:dyDescent="0.2">
      <c r="A155" s="158"/>
      <c r="B155" s="159"/>
      <c r="C155" s="189" t="s">
        <v>336</v>
      </c>
      <c r="D155" s="162"/>
      <c r="E155" s="163">
        <v>13.49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144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ht="22.5" outlineLevel="1" x14ac:dyDescent="0.2">
      <c r="A156" s="158"/>
      <c r="B156" s="159"/>
      <c r="C156" s="189" t="s">
        <v>337</v>
      </c>
      <c r="D156" s="162"/>
      <c r="E156" s="163">
        <v>12.56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144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ht="22.5" outlineLevel="1" x14ac:dyDescent="0.2">
      <c r="A157" s="158"/>
      <c r="B157" s="159"/>
      <c r="C157" s="189" t="s">
        <v>338</v>
      </c>
      <c r="D157" s="162"/>
      <c r="E157" s="163">
        <v>13.55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144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 x14ac:dyDescent="0.2">
      <c r="A158" s="173">
        <v>54</v>
      </c>
      <c r="B158" s="174" t="s">
        <v>339</v>
      </c>
      <c r="C158" s="188" t="s">
        <v>340</v>
      </c>
      <c r="D158" s="175" t="s">
        <v>222</v>
      </c>
      <c r="E158" s="176">
        <v>27.524000000000001</v>
      </c>
      <c r="F158" s="177"/>
      <c r="G158" s="178">
        <f>ROUND(E158*F158,2)</f>
        <v>0</v>
      </c>
      <c r="H158" s="161"/>
      <c r="I158" s="160">
        <f>ROUND(E158*H158,2)</f>
        <v>0</v>
      </c>
      <c r="J158" s="161"/>
      <c r="K158" s="160">
        <f>ROUND(E158*J158,2)</f>
        <v>0</v>
      </c>
      <c r="L158" s="160">
        <v>21</v>
      </c>
      <c r="M158" s="160">
        <f>G158*(1+L158/100)</f>
        <v>0</v>
      </c>
      <c r="N158" s="160">
        <v>3.6700000000000001E-3</v>
      </c>
      <c r="O158" s="160">
        <f>ROUND(E158*N158,2)</f>
        <v>0.1</v>
      </c>
      <c r="P158" s="160">
        <v>0</v>
      </c>
      <c r="Q158" s="160">
        <f>ROUND(E158*P158,2)</f>
        <v>0</v>
      </c>
      <c r="R158" s="160"/>
      <c r="S158" s="160" t="s">
        <v>139</v>
      </c>
      <c r="T158" s="160" t="s">
        <v>140</v>
      </c>
      <c r="U158" s="160">
        <v>0.36199999999999999</v>
      </c>
      <c r="V158" s="160">
        <f>ROUND(E158*U158,2)</f>
        <v>9.9600000000000009</v>
      </c>
      <c r="W158" s="160"/>
      <c r="X158" s="160" t="s">
        <v>141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242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 x14ac:dyDescent="0.2">
      <c r="A159" s="158"/>
      <c r="B159" s="159"/>
      <c r="C159" s="189" t="s">
        <v>341</v>
      </c>
      <c r="D159" s="162"/>
      <c r="E159" s="163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144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89" t="s">
        <v>342</v>
      </c>
      <c r="D160" s="162"/>
      <c r="E160" s="163">
        <v>27.52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144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89" t="s">
        <v>343</v>
      </c>
      <c r="D161" s="162"/>
      <c r="E161" s="163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144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x14ac:dyDescent="0.2">
      <c r="A162" s="167" t="s">
        <v>134</v>
      </c>
      <c r="B162" s="168" t="s">
        <v>71</v>
      </c>
      <c r="C162" s="187" t="s">
        <v>72</v>
      </c>
      <c r="D162" s="169"/>
      <c r="E162" s="170"/>
      <c r="F162" s="171"/>
      <c r="G162" s="172">
        <f>SUMIF(AG163:AG253,"&lt;&gt;NOR",G163:G253)</f>
        <v>0</v>
      </c>
      <c r="H162" s="166"/>
      <c r="I162" s="166">
        <f>SUM(I163:I253)</f>
        <v>0</v>
      </c>
      <c r="J162" s="166"/>
      <c r="K162" s="166">
        <f>SUM(K163:K253)</f>
        <v>0</v>
      </c>
      <c r="L162" s="166"/>
      <c r="M162" s="166">
        <f>SUM(M163:M253)</f>
        <v>0</v>
      </c>
      <c r="N162" s="166"/>
      <c r="O162" s="166">
        <f>SUM(O163:O253)</f>
        <v>66.490000000000009</v>
      </c>
      <c r="P162" s="166"/>
      <c r="Q162" s="166">
        <f>SUM(Q163:Q253)</f>
        <v>0</v>
      </c>
      <c r="R162" s="166"/>
      <c r="S162" s="166"/>
      <c r="T162" s="166"/>
      <c r="U162" s="166"/>
      <c r="V162" s="166">
        <f>SUM(V163:V253)</f>
        <v>2476.25</v>
      </c>
      <c r="W162" s="166"/>
      <c r="X162" s="166"/>
      <c r="AG162" t="s">
        <v>135</v>
      </c>
    </row>
    <row r="163" spans="1:60" outlineLevel="1" x14ac:dyDescent="0.2">
      <c r="A163" s="173">
        <v>55</v>
      </c>
      <c r="B163" s="174" t="s">
        <v>344</v>
      </c>
      <c r="C163" s="188" t="s">
        <v>345</v>
      </c>
      <c r="D163" s="175" t="s">
        <v>222</v>
      </c>
      <c r="E163" s="176">
        <v>658.73180000000002</v>
      </c>
      <c r="F163" s="177"/>
      <c r="G163" s="178">
        <f>ROUND(E163*F163,2)</f>
        <v>0</v>
      </c>
      <c r="H163" s="161"/>
      <c r="I163" s="160">
        <f>ROUND(E163*H163,2)</f>
        <v>0</v>
      </c>
      <c r="J163" s="161"/>
      <c r="K163" s="160">
        <f>ROUND(E163*J163,2)</f>
        <v>0</v>
      </c>
      <c r="L163" s="160">
        <v>21</v>
      </c>
      <c r="M163" s="160">
        <f>G163*(1+L163/100)</f>
        <v>0</v>
      </c>
      <c r="N163" s="160">
        <v>0</v>
      </c>
      <c r="O163" s="160">
        <f>ROUND(E163*N163,2)</f>
        <v>0</v>
      </c>
      <c r="P163" s="160">
        <v>0</v>
      </c>
      <c r="Q163" s="160">
        <f>ROUND(E163*P163,2)</f>
        <v>0</v>
      </c>
      <c r="R163" s="160"/>
      <c r="S163" s="160" t="s">
        <v>139</v>
      </c>
      <c r="T163" s="160" t="s">
        <v>140</v>
      </c>
      <c r="U163" s="160">
        <v>0.52600000000000002</v>
      </c>
      <c r="V163" s="160">
        <f>ROUND(E163*U163,2)</f>
        <v>346.49</v>
      </c>
      <c r="W163" s="160"/>
      <c r="X163" s="160" t="s">
        <v>141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242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189" t="s">
        <v>346</v>
      </c>
      <c r="D164" s="162"/>
      <c r="E164" s="163">
        <v>252.84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144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ht="22.5" outlineLevel="1" x14ac:dyDescent="0.2">
      <c r="A165" s="158"/>
      <c r="B165" s="159"/>
      <c r="C165" s="189" t="s">
        <v>347</v>
      </c>
      <c r="D165" s="162"/>
      <c r="E165" s="163">
        <v>13.57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144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189" t="s">
        <v>348</v>
      </c>
      <c r="D166" s="162"/>
      <c r="E166" s="163">
        <v>371.73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144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2.5" outlineLevel="1" x14ac:dyDescent="0.2">
      <c r="A167" s="158"/>
      <c r="B167" s="159"/>
      <c r="C167" s="189" t="s">
        <v>349</v>
      </c>
      <c r="D167" s="162"/>
      <c r="E167" s="163">
        <v>20.58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144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73">
        <v>56</v>
      </c>
      <c r="B168" s="174" t="s">
        <v>350</v>
      </c>
      <c r="C168" s="188" t="s">
        <v>351</v>
      </c>
      <c r="D168" s="175" t="s">
        <v>222</v>
      </c>
      <c r="E168" s="176">
        <v>732.43799999999999</v>
      </c>
      <c r="F168" s="177"/>
      <c r="G168" s="178">
        <f>ROUND(E168*F168,2)</f>
        <v>0</v>
      </c>
      <c r="H168" s="161"/>
      <c r="I168" s="160">
        <f>ROUND(E168*H168,2)</f>
        <v>0</v>
      </c>
      <c r="J168" s="161"/>
      <c r="K168" s="160">
        <f>ROUND(E168*J168,2)</f>
        <v>0</v>
      </c>
      <c r="L168" s="160">
        <v>21</v>
      </c>
      <c r="M168" s="160">
        <f>G168*(1+L168/100)</f>
        <v>0</v>
      </c>
      <c r="N168" s="160">
        <v>6.7200000000000003E-3</v>
      </c>
      <c r="O168" s="160">
        <f>ROUND(E168*N168,2)</f>
        <v>4.92</v>
      </c>
      <c r="P168" s="160">
        <v>0</v>
      </c>
      <c r="Q168" s="160">
        <f>ROUND(E168*P168,2)</f>
        <v>0</v>
      </c>
      <c r="R168" s="160"/>
      <c r="S168" s="160" t="s">
        <v>139</v>
      </c>
      <c r="T168" s="160" t="s">
        <v>140</v>
      </c>
      <c r="U168" s="160">
        <v>0.104</v>
      </c>
      <c r="V168" s="160">
        <f>ROUND(E168*U168,2)</f>
        <v>76.17</v>
      </c>
      <c r="W168" s="160"/>
      <c r="X168" s="160" t="s">
        <v>141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242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89" t="s">
        <v>352</v>
      </c>
      <c r="D169" s="162"/>
      <c r="E169" s="163">
        <v>440.35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144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189" t="s">
        <v>353</v>
      </c>
      <c r="D170" s="162"/>
      <c r="E170" s="163">
        <v>220.09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144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189" t="s">
        <v>354</v>
      </c>
      <c r="D171" s="162"/>
      <c r="E171" s="163">
        <v>72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144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ht="22.5" outlineLevel="1" x14ac:dyDescent="0.2">
      <c r="A172" s="173">
        <v>57</v>
      </c>
      <c r="B172" s="174" t="s">
        <v>355</v>
      </c>
      <c r="C172" s="188" t="s">
        <v>356</v>
      </c>
      <c r="D172" s="175" t="s">
        <v>222</v>
      </c>
      <c r="E172" s="176">
        <v>39.78</v>
      </c>
      <c r="F172" s="177"/>
      <c r="G172" s="178">
        <f>ROUND(E172*F172,2)</f>
        <v>0</v>
      </c>
      <c r="H172" s="161"/>
      <c r="I172" s="160">
        <f>ROUND(E172*H172,2)</f>
        <v>0</v>
      </c>
      <c r="J172" s="161"/>
      <c r="K172" s="160">
        <f>ROUND(E172*J172,2)</f>
        <v>0</v>
      </c>
      <c r="L172" s="160">
        <v>21</v>
      </c>
      <c r="M172" s="160">
        <f>G172*(1+L172/100)</f>
        <v>0</v>
      </c>
      <c r="N172" s="160">
        <v>3.4909999999999997E-2</v>
      </c>
      <c r="O172" s="160">
        <f>ROUND(E172*N172,2)</f>
        <v>1.39</v>
      </c>
      <c r="P172" s="160">
        <v>0</v>
      </c>
      <c r="Q172" s="160">
        <f>ROUND(E172*P172,2)</f>
        <v>0</v>
      </c>
      <c r="R172" s="160"/>
      <c r="S172" s="160" t="s">
        <v>139</v>
      </c>
      <c r="T172" s="160" t="s">
        <v>140</v>
      </c>
      <c r="U172" s="160">
        <v>1.17717</v>
      </c>
      <c r="V172" s="160">
        <f>ROUND(E172*U172,2)</f>
        <v>46.83</v>
      </c>
      <c r="W172" s="160"/>
      <c r="X172" s="160" t="s">
        <v>141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357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189" t="s">
        <v>332</v>
      </c>
      <c r="D173" s="162"/>
      <c r="E173" s="163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144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 x14ac:dyDescent="0.2">
      <c r="A174" s="158"/>
      <c r="B174" s="159"/>
      <c r="C174" s="189" t="s">
        <v>358</v>
      </c>
      <c r="D174" s="162"/>
      <c r="E174" s="163">
        <v>14.12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144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ht="33.75" outlineLevel="1" x14ac:dyDescent="0.2">
      <c r="A175" s="158"/>
      <c r="B175" s="159"/>
      <c r="C175" s="189" t="s">
        <v>359</v>
      </c>
      <c r="D175" s="162"/>
      <c r="E175" s="163">
        <v>3.03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144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33.75" outlineLevel="1" x14ac:dyDescent="0.2">
      <c r="A176" s="158"/>
      <c r="B176" s="159"/>
      <c r="C176" s="189" t="s">
        <v>360</v>
      </c>
      <c r="D176" s="162"/>
      <c r="E176" s="163">
        <v>7.71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144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ht="22.5" outlineLevel="1" x14ac:dyDescent="0.2">
      <c r="A177" s="158"/>
      <c r="B177" s="159"/>
      <c r="C177" s="189" t="s">
        <v>361</v>
      </c>
      <c r="D177" s="162"/>
      <c r="E177" s="163">
        <v>7.18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144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22.5" outlineLevel="1" x14ac:dyDescent="0.2">
      <c r="A178" s="158"/>
      <c r="B178" s="159"/>
      <c r="C178" s="189" t="s">
        <v>362</v>
      </c>
      <c r="D178" s="162"/>
      <c r="E178" s="163">
        <v>7.74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144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ht="33.75" outlineLevel="1" x14ac:dyDescent="0.2">
      <c r="A179" s="173">
        <v>58</v>
      </c>
      <c r="B179" s="174" t="s">
        <v>363</v>
      </c>
      <c r="C179" s="188" t="s">
        <v>364</v>
      </c>
      <c r="D179" s="175" t="s">
        <v>222</v>
      </c>
      <c r="E179" s="176">
        <v>82.885800000000003</v>
      </c>
      <c r="F179" s="177"/>
      <c r="G179" s="178">
        <f>ROUND(E179*F179,2)</f>
        <v>0</v>
      </c>
      <c r="H179" s="161"/>
      <c r="I179" s="160">
        <f>ROUND(E179*H179,2)</f>
        <v>0</v>
      </c>
      <c r="J179" s="161"/>
      <c r="K179" s="160">
        <f>ROUND(E179*J179,2)</f>
        <v>0</v>
      </c>
      <c r="L179" s="160">
        <v>21</v>
      </c>
      <c r="M179" s="160">
        <f>G179*(1+L179/100)</f>
        <v>0</v>
      </c>
      <c r="N179" s="160">
        <v>2.5999999999999999E-2</v>
      </c>
      <c r="O179" s="160">
        <f>ROUND(E179*N179,2)</f>
        <v>2.16</v>
      </c>
      <c r="P179" s="160">
        <v>0</v>
      </c>
      <c r="Q179" s="160">
        <f>ROUND(E179*P179,2)</f>
        <v>0</v>
      </c>
      <c r="R179" s="160"/>
      <c r="S179" s="160" t="s">
        <v>139</v>
      </c>
      <c r="T179" s="160" t="s">
        <v>140</v>
      </c>
      <c r="U179" s="160">
        <v>0.75205</v>
      </c>
      <c r="V179" s="160">
        <f>ROUND(E179*U179,2)</f>
        <v>62.33</v>
      </c>
      <c r="W179" s="160"/>
      <c r="X179" s="160" t="s">
        <v>141</v>
      </c>
      <c r="Y179" s="151"/>
      <c r="Z179" s="151"/>
      <c r="AA179" s="151"/>
      <c r="AB179" s="151"/>
      <c r="AC179" s="151"/>
      <c r="AD179" s="151"/>
      <c r="AE179" s="151"/>
      <c r="AF179" s="151"/>
      <c r="AG179" s="151" t="s">
        <v>242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189" t="s">
        <v>365</v>
      </c>
      <c r="D180" s="162"/>
      <c r="E180" s="163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144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189" t="s">
        <v>366</v>
      </c>
      <c r="D181" s="162"/>
      <c r="E181" s="163">
        <v>55.76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144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189" t="s">
        <v>367</v>
      </c>
      <c r="D182" s="162"/>
      <c r="E182" s="163">
        <v>27.13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144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73">
        <v>59</v>
      </c>
      <c r="B183" s="174" t="s">
        <v>368</v>
      </c>
      <c r="C183" s="188" t="s">
        <v>369</v>
      </c>
      <c r="D183" s="175" t="s">
        <v>138</v>
      </c>
      <c r="E183" s="176">
        <v>78.400000000000006</v>
      </c>
      <c r="F183" s="177"/>
      <c r="G183" s="178">
        <f>ROUND(E183*F183,2)</f>
        <v>0</v>
      </c>
      <c r="H183" s="161"/>
      <c r="I183" s="160">
        <f>ROUND(E183*H183,2)</f>
        <v>0</v>
      </c>
      <c r="J183" s="161"/>
      <c r="K183" s="160">
        <f>ROUND(E183*J183,2)</f>
        <v>0</v>
      </c>
      <c r="L183" s="160">
        <v>21</v>
      </c>
      <c r="M183" s="160">
        <f>G183*(1+L183/100)</f>
        <v>0</v>
      </c>
      <c r="N183" s="160">
        <v>1.5339999999999999E-2</v>
      </c>
      <c r="O183" s="160">
        <f>ROUND(E183*N183,2)</f>
        <v>1.2</v>
      </c>
      <c r="P183" s="160">
        <v>0</v>
      </c>
      <c r="Q183" s="160">
        <f>ROUND(E183*P183,2)</f>
        <v>0</v>
      </c>
      <c r="R183" s="160"/>
      <c r="S183" s="160" t="s">
        <v>139</v>
      </c>
      <c r="T183" s="160" t="s">
        <v>140</v>
      </c>
      <c r="U183" s="160">
        <v>1.22</v>
      </c>
      <c r="V183" s="160">
        <f>ROUND(E183*U183,2)</f>
        <v>95.65</v>
      </c>
      <c r="W183" s="160"/>
      <c r="X183" s="160" t="s">
        <v>141</v>
      </c>
      <c r="Y183" s="151"/>
      <c r="Z183" s="151"/>
      <c r="AA183" s="151"/>
      <c r="AB183" s="151"/>
      <c r="AC183" s="151"/>
      <c r="AD183" s="151"/>
      <c r="AE183" s="151"/>
      <c r="AF183" s="151"/>
      <c r="AG183" s="151" t="s">
        <v>242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189" t="s">
        <v>370</v>
      </c>
      <c r="D184" s="162"/>
      <c r="E184" s="163">
        <v>61.6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144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189" t="s">
        <v>371</v>
      </c>
      <c r="D185" s="162"/>
      <c r="E185" s="163">
        <v>16.8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144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73">
        <v>60</v>
      </c>
      <c r="B186" s="174" t="s">
        <v>372</v>
      </c>
      <c r="C186" s="188" t="s">
        <v>373</v>
      </c>
      <c r="D186" s="175" t="s">
        <v>138</v>
      </c>
      <c r="E186" s="176">
        <v>130.6</v>
      </c>
      <c r="F186" s="177"/>
      <c r="G186" s="178">
        <f>ROUND(E186*F186,2)</f>
        <v>0</v>
      </c>
      <c r="H186" s="161"/>
      <c r="I186" s="160">
        <f>ROUND(E186*H186,2)</f>
        <v>0</v>
      </c>
      <c r="J186" s="161"/>
      <c r="K186" s="160">
        <f>ROUND(E186*J186,2)</f>
        <v>0</v>
      </c>
      <c r="L186" s="160">
        <v>21</v>
      </c>
      <c r="M186" s="160">
        <f>G186*(1+L186/100)</f>
        <v>0</v>
      </c>
      <c r="N186" s="160">
        <v>2.0299999999999999E-2</v>
      </c>
      <c r="O186" s="160">
        <f>ROUND(E186*N186,2)</f>
        <v>2.65</v>
      </c>
      <c r="P186" s="160">
        <v>0</v>
      </c>
      <c r="Q186" s="160">
        <f>ROUND(E186*P186,2)</f>
        <v>0</v>
      </c>
      <c r="R186" s="160"/>
      <c r="S186" s="160" t="s">
        <v>139</v>
      </c>
      <c r="T186" s="160" t="s">
        <v>140</v>
      </c>
      <c r="U186" s="160">
        <v>1.37</v>
      </c>
      <c r="V186" s="160">
        <f>ROUND(E186*U186,2)</f>
        <v>178.92</v>
      </c>
      <c r="W186" s="160"/>
      <c r="X186" s="160" t="s">
        <v>141</v>
      </c>
      <c r="Y186" s="151"/>
      <c r="Z186" s="151"/>
      <c r="AA186" s="151"/>
      <c r="AB186" s="151"/>
      <c r="AC186" s="151"/>
      <c r="AD186" s="151"/>
      <c r="AE186" s="151"/>
      <c r="AF186" s="151"/>
      <c r="AG186" s="151" t="s">
        <v>242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89" t="s">
        <v>374</v>
      </c>
      <c r="D187" s="162"/>
      <c r="E187" s="163">
        <v>21.6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144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189" t="s">
        <v>375</v>
      </c>
      <c r="D188" s="162"/>
      <c r="E188" s="163">
        <v>20.399999999999999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144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189" t="s">
        <v>376</v>
      </c>
      <c r="D189" s="162"/>
      <c r="E189" s="163">
        <v>66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144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189" t="s">
        <v>377</v>
      </c>
      <c r="D190" s="162"/>
      <c r="E190" s="163">
        <v>22.6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144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73">
        <v>61</v>
      </c>
      <c r="B191" s="174" t="s">
        <v>378</v>
      </c>
      <c r="C191" s="188" t="s">
        <v>379</v>
      </c>
      <c r="D191" s="175" t="s">
        <v>138</v>
      </c>
      <c r="E191" s="176">
        <v>10.199999999999999</v>
      </c>
      <c r="F191" s="177"/>
      <c r="G191" s="178">
        <f>ROUND(E191*F191,2)</f>
        <v>0</v>
      </c>
      <c r="H191" s="161"/>
      <c r="I191" s="160">
        <f>ROUND(E191*H191,2)</f>
        <v>0</v>
      </c>
      <c r="J191" s="161"/>
      <c r="K191" s="160">
        <f>ROUND(E191*J191,2)</f>
        <v>0</v>
      </c>
      <c r="L191" s="160">
        <v>21</v>
      </c>
      <c r="M191" s="160">
        <f>G191*(1+L191/100)</f>
        <v>0</v>
      </c>
      <c r="N191" s="160">
        <v>2.0299999999999999E-2</v>
      </c>
      <c r="O191" s="160">
        <f>ROUND(E191*N191,2)</f>
        <v>0.21</v>
      </c>
      <c r="P191" s="160">
        <v>0</v>
      </c>
      <c r="Q191" s="160">
        <f>ROUND(E191*P191,2)</f>
        <v>0</v>
      </c>
      <c r="R191" s="160"/>
      <c r="S191" s="160" t="s">
        <v>139</v>
      </c>
      <c r="T191" s="160" t="s">
        <v>140</v>
      </c>
      <c r="U191" s="160">
        <v>1.27</v>
      </c>
      <c r="V191" s="160">
        <f>ROUND(E191*U191,2)</f>
        <v>12.95</v>
      </c>
      <c r="W191" s="160"/>
      <c r="X191" s="160" t="s">
        <v>141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242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189" t="s">
        <v>380</v>
      </c>
      <c r="D192" s="162"/>
      <c r="E192" s="163">
        <v>3.4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144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189" t="s">
        <v>381</v>
      </c>
      <c r="D193" s="162"/>
      <c r="E193" s="163">
        <v>6.8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144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73">
        <v>62</v>
      </c>
      <c r="B194" s="174" t="s">
        <v>382</v>
      </c>
      <c r="C194" s="188" t="s">
        <v>383</v>
      </c>
      <c r="D194" s="175" t="s">
        <v>138</v>
      </c>
      <c r="E194" s="176">
        <v>103.2</v>
      </c>
      <c r="F194" s="177"/>
      <c r="G194" s="178">
        <f>ROUND(E194*F194,2)</f>
        <v>0</v>
      </c>
      <c r="H194" s="161"/>
      <c r="I194" s="160">
        <f>ROUND(E194*H194,2)</f>
        <v>0</v>
      </c>
      <c r="J194" s="161"/>
      <c r="K194" s="160">
        <f>ROUND(E194*J194,2)</f>
        <v>0</v>
      </c>
      <c r="L194" s="160">
        <v>21</v>
      </c>
      <c r="M194" s="160">
        <f>G194*(1+L194/100)</f>
        <v>0</v>
      </c>
      <c r="N194" s="160">
        <v>2.0299999999999999E-2</v>
      </c>
      <c r="O194" s="160">
        <f>ROUND(E194*N194,2)</f>
        <v>2.09</v>
      </c>
      <c r="P194" s="160">
        <v>0</v>
      </c>
      <c r="Q194" s="160">
        <f>ROUND(E194*P194,2)</f>
        <v>0</v>
      </c>
      <c r="R194" s="160"/>
      <c r="S194" s="160" t="s">
        <v>139</v>
      </c>
      <c r="T194" s="160" t="s">
        <v>140</v>
      </c>
      <c r="U194" s="160">
        <v>1.17</v>
      </c>
      <c r="V194" s="160">
        <f>ROUND(E194*U194,2)</f>
        <v>120.74</v>
      </c>
      <c r="W194" s="160"/>
      <c r="X194" s="160" t="s">
        <v>141</v>
      </c>
      <c r="Y194" s="151"/>
      <c r="Z194" s="151"/>
      <c r="AA194" s="151"/>
      <c r="AB194" s="151"/>
      <c r="AC194" s="151"/>
      <c r="AD194" s="151"/>
      <c r="AE194" s="151"/>
      <c r="AF194" s="151"/>
      <c r="AG194" s="151" t="s">
        <v>242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189" t="s">
        <v>384</v>
      </c>
      <c r="D195" s="162"/>
      <c r="E195" s="163">
        <v>21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144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58"/>
      <c r="B196" s="159"/>
      <c r="C196" s="189" t="s">
        <v>385</v>
      </c>
      <c r="D196" s="162"/>
      <c r="E196" s="163">
        <v>21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144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189" t="s">
        <v>386</v>
      </c>
      <c r="D197" s="162"/>
      <c r="E197" s="163">
        <v>61.2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144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73">
        <v>63</v>
      </c>
      <c r="B198" s="174" t="s">
        <v>387</v>
      </c>
      <c r="C198" s="188" t="s">
        <v>388</v>
      </c>
      <c r="D198" s="175" t="s">
        <v>138</v>
      </c>
      <c r="E198" s="176">
        <v>60.3</v>
      </c>
      <c r="F198" s="177"/>
      <c r="G198" s="178">
        <f>ROUND(E198*F198,2)</f>
        <v>0</v>
      </c>
      <c r="H198" s="161"/>
      <c r="I198" s="160">
        <f>ROUND(E198*H198,2)</f>
        <v>0</v>
      </c>
      <c r="J198" s="161"/>
      <c r="K198" s="160">
        <f>ROUND(E198*J198,2)</f>
        <v>0</v>
      </c>
      <c r="L198" s="160">
        <v>21</v>
      </c>
      <c r="M198" s="160">
        <f>G198*(1+L198/100)</f>
        <v>0</v>
      </c>
      <c r="N198" s="160">
        <v>1.5339999999999999E-2</v>
      </c>
      <c r="O198" s="160">
        <f>ROUND(E198*N198,2)</f>
        <v>0.93</v>
      </c>
      <c r="P198" s="160">
        <v>0</v>
      </c>
      <c r="Q198" s="160">
        <f>ROUND(E198*P198,2)</f>
        <v>0</v>
      </c>
      <c r="R198" s="160"/>
      <c r="S198" s="160" t="s">
        <v>139</v>
      </c>
      <c r="T198" s="160" t="s">
        <v>140</v>
      </c>
      <c r="U198" s="160">
        <v>0.41499999999999998</v>
      </c>
      <c r="V198" s="160">
        <f>ROUND(E198*U198,2)</f>
        <v>25.02</v>
      </c>
      <c r="W198" s="160"/>
      <c r="X198" s="160" t="s">
        <v>141</v>
      </c>
      <c r="Y198" s="151"/>
      <c r="Z198" s="151"/>
      <c r="AA198" s="151"/>
      <c r="AB198" s="151"/>
      <c r="AC198" s="151"/>
      <c r="AD198" s="151"/>
      <c r="AE198" s="151"/>
      <c r="AF198" s="151"/>
      <c r="AG198" s="151" t="s">
        <v>242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189" t="s">
        <v>389</v>
      </c>
      <c r="D199" s="162"/>
      <c r="E199" s="163">
        <v>60.3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144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73">
        <v>64</v>
      </c>
      <c r="B200" s="174" t="s">
        <v>390</v>
      </c>
      <c r="C200" s="188" t="s">
        <v>391</v>
      </c>
      <c r="D200" s="175" t="s">
        <v>138</v>
      </c>
      <c r="E200" s="176">
        <v>284.67</v>
      </c>
      <c r="F200" s="177"/>
      <c r="G200" s="178">
        <f>ROUND(E200*F200,2)</f>
        <v>0</v>
      </c>
      <c r="H200" s="161"/>
      <c r="I200" s="160">
        <f>ROUND(E200*H200,2)</f>
        <v>0</v>
      </c>
      <c r="J200" s="161"/>
      <c r="K200" s="160">
        <f>ROUND(E200*J200,2)</f>
        <v>0</v>
      </c>
      <c r="L200" s="160">
        <v>21</v>
      </c>
      <c r="M200" s="160">
        <f>G200*(1+L200/100)</f>
        <v>0</v>
      </c>
      <c r="N200" s="160">
        <v>2.3000000000000001E-4</v>
      </c>
      <c r="O200" s="160">
        <f>ROUND(E200*N200,2)</f>
        <v>7.0000000000000007E-2</v>
      </c>
      <c r="P200" s="160">
        <v>0</v>
      </c>
      <c r="Q200" s="160">
        <f>ROUND(E200*P200,2)</f>
        <v>0</v>
      </c>
      <c r="R200" s="160"/>
      <c r="S200" s="160" t="s">
        <v>139</v>
      </c>
      <c r="T200" s="160" t="s">
        <v>140</v>
      </c>
      <c r="U200" s="160">
        <v>0.05</v>
      </c>
      <c r="V200" s="160">
        <f>ROUND(E200*U200,2)</f>
        <v>14.23</v>
      </c>
      <c r="W200" s="160"/>
      <c r="X200" s="160" t="s">
        <v>141</v>
      </c>
      <c r="Y200" s="151"/>
      <c r="Z200" s="151"/>
      <c r="AA200" s="151"/>
      <c r="AB200" s="151"/>
      <c r="AC200" s="151"/>
      <c r="AD200" s="151"/>
      <c r="AE200" s="151"/>
      <c r="AF200" s="151"/>
      <c r="AG200" s="151" t="s">
        <v>242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58"/>
      <c r="B201" s="159"/>
      <c r="C201" s="189" t="s">
        <v>392</v>
      </c>
      <c r="D201" s="162"/>
      <c r="E201" s="163">
        <v>141.19999999999999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144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 x14ac:dyDescent="0.2">
      <c r="A202" s="158"/>
      <c r="B202" s="159"/>
      <c r="C202" s="189" t="s">
        <v>393</v>
      </c>
      <c r="D202" s="162"/>
      <c r="E202" s="163">
        <v>30.34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144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2.5" outlineLevel="1" x14ac:dyDescent="0.2">
      <c r="A203" s="158"/>
      <c r="B203" s="159"/>
      <c r="C203" s="189" t="s">
        <v>394</v>
      </c>
      <c r="D203" s="162"/>
      <c r="E203" s="163">
        <v>38.53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144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189" t="s">
        <v>395</v>
      </c>
      <c r="D204" s="162"/>
      <c r="E204" s="163">
        <v>35.89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144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22.5" outlineLevel="1" x14ac:dyDescent="0.2">
      <c r="A205" s="158"/>
      <c r="B205" s="159"/>
      <c r="C205" s="189" t="s">
        <v>396</v>
      </c>
      <c r="D205" s="162"/>
      <c r="E205" s="163">
        <v>38.71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144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73">
        <v>65</v>
      </c>
      <c r="B206" s="174" t="s">
        <v>397</v>
      </c>
      <c r="C206" s="188" t="s">
        <v>398</v>
      </c>
      <c r="D206" s="175" t="s">
        <v>222</v>
      </c>
      <c r="E206" s="176">
        <v>116.9974</v>
      </c>
      <c r="F206" s="177"/>
      <c r="G206" s="178">
        <f>ROUND(E206*F206,2)</f>
        <v>0</v>
      </c>
      <c r="H206" s="161"/>
      <c r="I206" s="160">
        <f>ROUND(E206*H206,2)</f>
        <v>0</v>
      </c>
      <c r="J206" s="161"/>
      <c r="K206" s="160">
        <f>ROUND(E206*J206,2)</f>
        <v>0</v>
      </c>
      <c r="L206" s="160">
        <v>21</v>
      </c>
      <c r="M206" s="160">
        <f>G206*(1+L206/100)</f>
        <v>0</v>
      </c>
      <c r="N206" s="160">
        <v>4.0000000000000003E-5</v>
      </c>
      <c r="O206" s="160">
        <f>ROUND(E206*N206,2)</f>
        <v>0</v>
      </c>
      <c r="P206" s="160">
        <v>0</v>
      </c>
      <c r="Q206" s="160">
        <f>ROUND(E206*P206,2)</f>
        <v>0</v>
      </c>
      <c r="R206" s="160"/>
      <c r="S206" s="160" t="s">
        <v>139</v>
      </c>
      <c r="T206" s="160" t="s">
        <v>140</v>
      </c>
      <c r="U206" s="160">
        <v>7.8E-2</v>
      </c>
      <c r="V206" s="160">
        <f>ROUND(E206*U206,2)</f>
        <v>9.1300000000000008</v>
      </c>
      <c r="W206" s="160"/>
      <c r="X206" s="160" t="s">
        <v>141</v>
      </c>
      <c r="Y206" s="151"/>
      <c r="Z206" s="151"/>
      <c r="AA206" s="151"/>
      <c r="AB206" s="151"/>
      <c r="AC206" s="151"/>
      <c r="AD206" s="151"/>
      <c r="AE206" s="151"/>
      <c r="AF206" s="151"/>
      <c r="AG206" s="151" t="s">
        <v>242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189" t="s">
        <v>399</v>
      </c>
      <c r="D207" s="162"/>
      <c r="E207" s="163">
        <v>117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144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73">
        <v>66</v>
      </c>
      <c r="B208" s="174" t="s">
        <v>400</v>
      </c>
      <c r="C208" s="188" t="s">
        <v>401</v>
      </c>
      <c r="D208" s="175" t="s">
        <v>222</v>
      </c>
      <c r="E208" s="176">
        <v>292.08999999999997</v>
      </c>
      <c r="F208" s="177"/>
      <c r="G208" s="178">
        <f>ROUND(E208*F208,2)</f>
        <v>0</v>
      </c>
      <c r="H208" s="161"/>
      <c r="I208" s="160">
        <f>ROUND(E208*H208,2)</f>
        <v>0</v>
      </c>
      <c r="J208" s="161"/>
      <c r="K208" s="160">
        <f>ROUND(E208*J208,2)</f>
        <v>0</v>
      </c>
      <c r="L208" s="160">
        <v>21</v>
      </c>
      <c r="M208" s="160">
        <f>G208*(1+L208/100)</f>
        <v>0</v>
      </c>
      <c r="N208" s="160">
        <v>2.0289999999999999E-2</v>
      </c>
      <c r="O208" s="160">
        <f>ROUND(E208*N208,2)</f>
        <v>5.93</v>
      </c>
      <c r="P208" s="160">
        <v>0</v>
      </c>
      <c r="Q208" s="160">
        <f>ROUND(E208*P208,2)</f>
        <v>0</v>
      </c>
      <c r="R208" s="160"/>
      <c r="S208" s="160" t="s">
        <v>139</v>
      </c>
      <c r="T208" s="160" t="s">
        <v>140</v>
      </c>
      <c r="U208" s="160">
        <v>0.28100999999999998</v>
      </c>
      <c r="V208" s="160">
        <f>ROUND(E208*U208,2)</f>
        <v>82.08</v>
      </c>
      <c r="W208" s="160"/>
      <c r="X208" s="160" t="s">
        <v>141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242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58"/>
      <c r="B209" s="159"/>
      <c r="C209" s="189" t="s">
        <v>353</v>
      </c>
      <c r="D209" s="162"/>
      <c r="E209" s="163">
        <v>220.09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144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189" t="s">
        <v>354</v>
      </c>
      <c r="D210" s="162"/>
      <c r="E210" s="163">
        <v>72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144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73">
        <v>67</v>
      </c>
      <c r="B211" s="174" t="s">
        <v>402</v>
      </c>
      <c r="C211" s="188" t="s">
        <v>403</v>
      </c>
      <c r="D211" s="175" t="s">
        <v>222</v>
      </c>
      <c r="E211" s="176">
        <v>371.73200000000003</v>
      </c>
      <c r="F211" s="177"/>
      <c r="G211" s="178">
        <f>ROUND(E211*F211,2)</f>
        <v>0</v>
      </c>
      <c r="H211" s="161"/>
      <c r="I211" s="160">
        <f>ROUND(E211*H211,2)</f>
        <v>0</v>
      </c>
      <c r="J211" s="161"/>
      <c r="K211" s="160">
        <f>ROUND(E211*J211,2)</f>
        <v>0</v>
      </c>
      <c r="L211" s="160">
        <v>21</v>
      </c>
      <c r="M211" s="160">
        <f>G211*(1+L211/100)</f>
        <v>0</v>
      </c>
      <c r="N211" s="160">
        <v>4.0899999999999999E-2</v>
      </c>
      <c r="O211" s="160">
        <f>ROUND(E211*N211,2)</f>
        <v>15.2</v>
      </c>
      <c r="P211" s="160">
        <v>0</v>
      </c>
      <c r="Q211" s="160">
        <f>ROUND(E211*P211,2)</f>
        <v>0</v>
      </c>
      <c r="R211" s="160"/>
      <c r="S211" s="160" t="s">
        <v>139</v>
      </c>
      <c r="T211" s="160" t="s">
        <v>140</v>
      </c>
      <c r="U211" s="160">
        <v>0.69323000000000001</v>
      </c>
      <c r="V211" s="160">
        <f>ROUND(E211*U211,2)</f>
        <v>257.7</v>
      </c>
      <c r="W211" s="160"/>
      <c r="X211" s="160" t="s">
        <v>141</v>
      </c>
      <c r="Y211" s="151"/>
      <c r="Z211" s="151"/>
      <c r="AA211" s="151"/>
      <c r="AB211" s="151"/>
      <c r="AC211" s="151"/>
      <c r="AD211" s="151"/>
      <c r="AE211" s="151"/>
      <c r="AF211" s="151"/>
      <c r="AG211" s="151" t="s">
        <v>242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58"/>
      <c r="B212" s="159"/>
      <c r="C212" s="189" t="s">
        <v>348</v>
      </c>
      <c r="D212" s="162"/>
      <c r="E212" s="163">
        <v>371.73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144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ht="22.5" outlineLevel="1" x14ac:dyDescent="0.2">
      <c r="A213" s="173">
        <v>68</v>
      </c>
      <c r="B213" s="174" t="s">
        <v>404</v>
      </c>
      <c r="C213" s="188" t="s">
        <v>405</v>
      </c>
      <c r="D213" s="175" t="s">
        <v>222</v>
      </c>
      <c r="E213" s="176">
        <v>440.34800000000001</v>
      </c>
      <c r="F213" s="177"/>
      <c r="G213" s="178">
        <f>ROUND(E213*F213,2)</f>
        <v>0</v>
      </c>
      <c r="H213" s="161"/>
      <c r="I213" s="160">
        <f>ROUND(E213*H213,2)</f>
        <v>0</v>
      </c>
      <c r="J213" s="161"/>
      <c r="K213" s="160">
        <f>ROUND(E213*J213,2)</f>
        <v>0</v>
      </c>
      <c r="L213" s="160">
        <v>21</v>
      </c>
      <c r="M213" s="160">
        <f>G213*(1+L213/100)</f>
        <v>0</v>
      </c>
      <c r="N213" s="160">
        <v>6.4250000000000002E-2</v>
      </c>
      <c r="O213" s="160">
        <f>ROUND(E213*N213,2)</f>
        <v>28.29</v>
      </c>
      <c r="P213" s="160">
        <v>0</v>
      </c>
      <c r="Q213" s="160">
        <f>ROUND(E213*P213,2)</f>
        <v>0</v>
      </c>
      <c r="R213" s="160"/>
      <c r="S213" s="160" t="s">
        <v>139</v>
      </c>
      <c r="T213" s="160" t="s">
        <v>140</v>
      </c>
      <c r="U213" s="160">
        <v>1.68069</v>
      </c>
      <c r="V213" s="160">
        <f>ROUND(E213*U213,2)</f>
        <v>740.09</v>
      </c>
      <c r="W213" s="160"/>
      <c r="X213" s="160" t="s">
        <v>141</v>
      </c>
      <c r="Y213" s="151"/>
      <c r="Z213" s="151"/>
      <c r="AA213" s="151"/>
      <c r="AB213" s="151"/>
      <c r="AC213" s="151"/>
      <c r="AD213" s="151"/>
      <c r="AE213" s="151"/>
      <c r="AF213" s="151"/>
      <c r="AG213" s="151" t="s">
        <v>242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8"/>
      <c r="B214" s="159"/>
      <c r="C214" s="189" t="s">
        <v>352</v>
      </c>
      <c r="D214" s="162"/>
      <c r="E214" s="163">
        <v>440.35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144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 x14ac:dyDescent="0.2">
      <c r="A215" s="173">
        <v>69</v>
      </c>
      <c r="B215" s="174" t="s">
        <v>406</v>
      </c>
      <c r="C215" s="188" t="s">
        <v>407</v>
      </c>
      <c r="D215" s="175" t="s">
        <v>222</v>
      </c>
      <c r="E215" s="176">
        <v>226.09</v>
      </c>
      <c r="F215" s="177"/>
      <c r="G215" s="178">
        <f>ROUND(E215*F215,2)</f>
        <v>0</v>
      </c>
      <c r="H215" s="161"/>
      <c r="I215" s="160">
        <f>ROUND(E215*H215,2)</f>
        <v>0</v>
      </c>
      <c r="J215" s="161"/>
      <c r="K215" s="160">
        <f>ROUND(E215*J215,2)</f>
        <v>0</v>
      </c>
      <c r="L215" s="160">
        <v>21</v>
      </c>
      <c r="M215" s="160">
        <f>G215*(1+L215/100)</f>
        <v>0</v>
      </c>
      <c r="N215" s="160">
        <v>8.0000000000000004E-4</v>
      </c>
      <c r="O215" s="160">
        <f>ROUND(E215*N215,2)</f>
        <v>0.18</v>
      </c>
      <c r="P215" s="160">
        <v>0</v>
      </c>
      <c r="Q215" s="160">
        <f>ROUND(E215*P215,2)</f>
        <v>0</v>
      </c>
      <c r="R215" s="160"/>
      <c r="S215" s="160" t="s">
        <v>139</v>
      </c>
      <c r="T215" s="160" t="s">
        <v>140</v>
      </c>
      <c r="U215" s="160">
        <v>0.23</v>
      </c>
      <c r="V215" s="160">
        <f>ROUND(E215*U215,2)</f>
        <v>52</v>
      </c>
      <c r="W215" s="160"/>
      <c r="X215" s="160" t="s">
        <v>141</v>
      </c>
      <c r="Y215" s="151"/>
      <c r="Z215" s="151"/>
      <c r="AA215" s="151"/>
      <c r="AB215" s="151"/>
      <c r="AC215" s="151"/>
      <c r="AD215" s="151"/>
      <c r="AE215" s="151"/>
      <c r="AF215" s="151"/>
      <c r="AG215" s="151" t="s">
        <v>242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8"/>
      <c r="B216" s="159"/>
      <c r="C216" s="189" t="s">
        <v>408</v>
      </c>
      <c r="D216" s="162"/>
      <c r="E216" s="163">
        <v>180.84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144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189" t="s">
        <v>409</v>
      </c>
      <c r="D217" s="162"/>
      <c r="E217" s="163">
        <v>45.25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144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ht="22.5" outlineLevel="1" x14ac:dyDescent="0.2">
      <c r="A218" s="173">
        <v>70</v>
      </c>
      <c r="B218" s="174" t="s">
        <v>410</v>
      </c>
      <c r="C218" s="188" t="s">
        <v>411</v>
      </c>
      <c r="D218" s="175" t="s">
        <v>222</v>
      </c>
      <c r="E218" s="176">
        <v>440.34800000000001</v>
      </c>
      <c r="F218" s="177"/>
      <c r="G218" s="178">
        <f>ROUND(E218*F218,2)</f>
        <v>0</v>
      </c>
      <c r="H218" s="161"/>
      <c r="I218" s="160">
        <f>ROUND(E218*H218,2)</f>
        <v>0</v>
      </c>
      <c r="J218" s="161"/>
      <c r="K218" s="160">
        <f>ROUND(E218*J218,2)</f>
        <v>0</v>
      </c>
      <c r="L218" s="160">
        <v>21</v>
      </c>
      <c r="M218" s="160">
        <f>G218*(1+L218/100)</f>
        <v>0</v>
      </c>
      <c r="N218" s="160">
        <v>2.7100000000000002E-3</v>
      </c>
      <c r="O218" s="160">
        <f>ROUND(E218*N218,2)</f>
        <v>1.19</v>
      </c>
      <c r="P218" s="160">
        <v>0</v>
      </c>
      <c r="Q218" s="160">
        <f>ROUND(E218*P218,2)</f>
        <v>0</v>
      </c>
      <c r="R218" s="160"/>
      <c r="S218" s="160" t="s">
        <v>139</v>
      </c>
      <c r="T218" s="160" t="s">
        <v>140</v>
      </c>
      <c r="U218" s="160">
        <v>0.32528000000000001</v>
      </c>
      <c r="V218" s="160">
        <f>ROUND(E218*U218,2)</f>
        <v>143.24</v>
      </c>
      <c r="W218" s="160"/>
      <c r="X218" s="160" t="s">
        <v>141</v>
      </c>
      <c r="Y218" s="151"/>
      <c r="Z218" s="151"/>
      <c r="AA218" s="151"/>
      <c r="AB218" s="151"/>
      <c r="AC218" s="151"/>
      <c r="AD218" s="151"/>
      <c r="AE218" s="151"/>
      <c r="AF218" s="151"/>
      <c r="AG218" s="151" t="s">
        <v>242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189" t="s">
        <v>412</v>
      </c>
      <c r="D219" s="162"/>
      <c r="E219" s="163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144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8"/>
      <c r="B220" s="159"/>
      <c r="C220" s="189" t="s">
        <v>348</v>
      </c>
      <c r="D220" s="162"/>
      <c r="E220" s="163">
        <v>371.73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144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189" t="s">
        <v>413</v>
      </c>
      <c r="D221" s="162"/>
      <c r="E221" s="163">
        <v>68.62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144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189" t="s">
        <v>414</v>
      </c>
      <c r="D222" s="162"/>
      <c r="E222" s="163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144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ht="22.5" outlineLevel="1" x14ac:dyDescent="0.2">
      <c r="A223" s="173">
        <v>71</v>
      </c>
      <c r="B223" s="174" t="s">
        <v>415</v>
      </c>
      <c r="C223" s="188" t="s">
        <v>416</v>
      </c>
      <c r="D223" s="175" t="s">
        <v>222</v>
      </c>
      <c r="E223" s="176">
        <v>38.840000000000003</v>
      </c>
      <c r="F223" s="177"/>
      <c r="G223" s="178">
        <f>ROUND(E223*F223,2)</f>
        <v>0</v>
      </c>
      <c r="H223" s="161"/>
      <c r="I223" s="160">
        <f>ROUND(E223*H223,2)</f>
        <v>0</v>
      </c>
      <c r="J223" s="161"/>
      <c r="K223" s="160">
        <f>ROUND(E223*J223,2)</f>
        <v>0</v>
      </c>
      <c r="L223" s="160">
        <v>21</v>
      </c>
      <c r="M223" s="160">
        <f>G223*(1+L223/100)</f>
        <v>0</v>
      </c>
      <c r="N223" s="160">
        <v>3.5E-4</v>
      </c>
      <c r="O223" s="160">
        <f>ROUND(E223*N223,2)</f>
        <v>0.01</v>
      </c>
      <c r="P223" s="160">
        <v>0</v>
      </c>
      <c r="Q223" s="160">
        <f>ROUND(E223*P223,2)</f>
        <v>0</v>
      </c>
      <c r="R223" s="160"/>
      <c r="S223" s="160" t="s">
        <v>139</v>
      </c>
      <c r="T223" s="160" t="s">
        <v>140</v>
      </c>
      <c r="U223" s="160">
        <v>8.5999999999999993E-2</v>
      </c>
      <c r="V223" s="160">
        <f>ROUND(E223*U223,2)</f>
        <v>3.34</v>
      </c>
      <c r="W223" s="160"/>
      <c r="X223" s="160" t="s">
        <v>141</v>
      </c>
      <c r="Y223" s="151"/>
      <c r="Z223" s="151"/>
      <c r="AA223" s="151"/>
      <c r="AB223" s="151"/>
      <c r="AC223" s="151"/>
      <c r="AD223" s="151"/>
      <c r="AE223" s="151"/>
      <c r="AF223" s="151"/>
      <c r="AG223" s="151" t="s">
        <v>242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189" t="s">
        <v>417</v>
      </c>
      <c r="D224" s="162"/>
      <c r="E224" s="163">
        <v>33.799999999999997</v>
      </c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144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189" t="s">
        <v>418</v>
      </c>
      <c r="D225" s="162"/>
      <c r="E225" s="163">
        <v>5.04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144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73">
        <v>72</v>
      </c>
      <c r="B226" s="174" t="s">
        <v>419</v>
      </c>
      <c r="C226" s="188" t="s">
        <v>420</v>
      </c>
      <c r="D226" s="175" t="s">
        <v>138</v>
      </c>
      <c r="E226" s="176">
        <v>69.099999999999994</v>
      </c>
      <c r="F226" s="177"/>
      <c r="G226" s="178">
        <f>ROUND(E226*F226,2)</f>
        <v>0</v>
      </c>
      <c r="H226" s="161"/>
      <c r="I226" s="160">
        <f>ROUND(E226*H226,2)</f>
        <v>0</v>
      </c>
      <c r="J226" s="161"/>
      <c r="K226" s="160">
        <f>ROUND(E226*J226,2)</f>
        <v>0</v>
      </c>
      <c r="L226" s="160">
        <v>21</v>
      </c>
      <c r="M226" s="160">
        <f>G226*(1+L226/100)</f>
        <v>0</v>
      </c>
      <c r="N226" s="160">
        <v>0</v>
      </c>
      <c r="O226" s="160">
        <f>ROUND(E226*N226,2)</f>
        <v>0</v>
      </c>
      <c r="P226" s="160">
        <v>0</v>
      </c>
      <c r="Q226" s="160">
        <f>ROUND(E226*P226,2)</f>
        <v>0</v>
      </c>
      <c r="R226" s="160"/>
      <c r="S226" s="160" t="s">
        <v>139</v>
      </c>
      <c r="T226" s="160" t="s">
        <v>140</v>
      </c>
      <c r="U226" s="160">
        <v>1.1000000000000001</v>
      </c>
      <c r="V226" s="160">
        <f>ROUND(E226*U226,2)</f>
        <v>76.010000000000005</v>
      </c>
      <c r="W226" s="160"/>
      <c r="X226" s="160" t="s">
        <v>141</v>
      </c>
      <c r="Y226" s="151"/>
      <c r="Z226" s="151"/>
      <c r="AA226" s="151"/>
      <c r="AB226" s="151"/>
      <c r="AC226" s="151"/>
      <c r="AD226" s="151"/>
      <c r="AE226" s="151"/>
      <c r="AF226" s="151"/>
      <c r="AG226" s="151" t="s">
        <v>242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189" t="s">
        <v>421</v>
      </c>
      <c r="D227" s="162"/>
      <c r="E227" s="163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144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ht="22.5" outlineLevel="1" x14ac:dyDescent="0.2">
      <c r="A228" s="158"/>
      <c r="B228" s="159"/>
      <c r="C228" s="189" t="s">
        <v>422</v>
      </c>
      <c r="D228" s="162"/>
      <c r="E228" s="163">
        <v>40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144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189" t="s">
        <v>423</v>
      </c>
      <c r="D229" s="162"/>
      <c r="E229" s="163">
        <v>16.399999999999999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144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ht="22.5" outlineLevel="1" x14ac:dyDescent="0.2">
      <c r="A230" s="158"/>
      <c r="B230" s="159"/>
      <c r="C230" s="189" t="s">
        <v>424</v>
      </c>
      <c r="D230" s="162"/>
      <c r="E230" s="163">
        <v>12.7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144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73">
        <v>73</v>
      </c>
      <c r="B231" s="174" t="s">
        <v>425</v>
      </c>
      <c r="C231" s="188" t="s">
        <v>426</v>
      </c>
      <c r="D231" s="175" t="s">
        <v>222</v>
      </c>
      <c r="E231" s="176">
        <v>194.41499999999999</v>
      </c>
      <c r="F231" s="177"/>
      <c r="G231" s="178">
        <f>ROUND(E231*F231,2)</f>
        <v>0</v>
      </c>
      <c r="H231" s="161"/>
      <c r="I231" s="160">
        <f>ROUND(E231*H231,2)</f>
        <v>0</v>
      </c>
      <c r="J231" s="161"/>
      <c r="K231" s="160">
        <f>ROUND(E231*J231,2)</f>
        <v>0</v>
      </c>
      <c r="L231" s="160">
        <v>21</v>
      </c>
      <c r="M231" s="160">
        <f>G231*(1+L231/100)</f>
        <v>0</v>
      </c>
      <c r="N231" s="160">
        <v>2.0000000000000002E-5</v>
      </c>
      <c r="O231" s="160">
        <f>ROUND(E231*N231,2)</f>
        <v>0</v>
      </c>
      <c r="P231" s="160">
        <v>0</v>
      </c>
      <c r="Q231" s="160">
        <f>ROUND(E231*P231,2)</f>
        <v>0</v>
      </c>
      <c r="R231" s="160"/>
      <c r="S231" s="160" t="s">
        <v>139</v>
      </c>
      <c r="T231" s="160" t="s">
        <v>140</v>
      </c>
      <c r="U231" s="160">
        <v>0.11</v>
      </c>
      <c r="V231" s="160">
        <f>ROUND(E231*U231,2)</f>
        <v>21.39</v>
      </c>
      <c r="W231" s="160"/>
      <c r="X231" s="160" t="s">
        <v>141</v>
      </c>
      <c r="Y231" s="151"/>
      <c r="Z231" s="151"/>
      <c r="AA231" s="151"/>
      <c r="AB231" s="151"/>
      <c r="AC231" s="151"/>
      <c r="AD231" s="151"/>
      <c r="AE231" s="151"/>
      <c r="AF231" s="151"/>
      <c r="AG231" s="151" t="s">
        <v>242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8"/>
      <c r="B232" s="159"/>
      <c r="C232" s="189" t="s">
        <v>408</v>
      </c>
      <c r="D232" s="162"/>
      <c r="E232" s="163">
        <v>180.84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144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22.5" outlineLevel="1" x14ac:dyDescent="0.2">
      <c r="A233" s="158"/>
      <c r="B233" s="159"/>
      <c r="C233" s="189" t="s">
        <v>347</v>
      </c>
      <c r="D233" s="162"/>
      <c r="E233" s="163">
        <v>13.57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144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73">
        <v>74</v>
      </c>
      <c r="B234" s="174" t="s">
        <v>427</v>
      </c>
      <c r="C234" s="188" t="s">
        <v>428</v>
      </c>
      <c r="D234" s="175" t="s">
        <v>222</v>
      </c>
      <c r="E234" s="176">
        <v>398.60680000000002</v>
      </c>
      <c r="F234" s="177"/>
      <c r="G234" s="178">
        <f>ROUND(E234*F234,2)</f>
        <v>0</v>
      </c>
      <c r="H234" s="161"/>
      <c r="I234" s="160">
        <f>ROUND(E234*H234,2)</f>
        <v>0</v>
      </c>
      <c r="J234" s="161"/>
      <c r="K234" s="160">
        <f>ROUND(E234*J234,2)</f>
        <v>0</v>
      </c>
      <c r="L234" s="160">
        <v>21</v>
      </c>
      <c r="M234" s="160">
        <f>G234*(1+L234/100)</f>
        <v>0</v>
      </c>
      <c r="N234" s="160">
        <v>2.0000000000000002E-5</v>
      </c>
      <c r="O234" s="160">
        <f>ROUND(E234*N234,2)</f>
        <v>0.01</v>
      </c>
      <c r="P234" s="160">
        <v>0</v>
      </c>
      <c r="Q234" s="160">
        <f>ROUND(E234*P234,2)</f>
        <v>0</v>
      </c>
      <c r="R234" s="160"/>
      <c r="S234" s="160" t="s">
        <v>139</v>
      </c>
      <c r="T234" s="160" t="s">
        <v>140</v>
      </c>
      <c r="U234" s="160">
        <v>0.18</v>
      </c>
      <c r="V234" s="160">
        <f>ROUND(E234*U234,2)</f>
        <v>71.75</v>
      </c>
      <c r="W234" s="160"/>
      <c r="X234" s="160" t="s">
        <v>141</v>
      </c>
      <c r="Y234" s="151"/>
      <c r="Z234" s="151"/>
      <c r="AA234" s="151"/>
      <c r="AB234" s="151"/>
      <c r="AC234" s="151"/>
      <c r="AD234" s="151"/>
      <c r="AE234" s="151"/>
      <c r="AF234" s="151"/>
      <c r="AG234" s="151" t="s">
        <v>357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ht="22.5" outlineLevel="1" x14ac:dyDescent="0.2">
      <c r="A235" s="158"/>
      <c r="B235" s="159"/>
      <c r="C235" s="189" t="s">
        <v>429</v>
      </c>
      <c r="D235" s="162"/>
      <c r="E235" s="163">
        <v>373.07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144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2.5" outlineLevel="1" x14ac:dyDescent="0.2">
      <c r="A236" s="158"/>
      <c r="B236" s="159"/>
      <c r="C236" s="189" t="s">
        <v>349</v>
      </c>
      <c r="D236" s="162"/>
      <c r="E236" s="163">
        <v>20.58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144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189" t="s">
        <v>430</v>
      </c>
      <c r="D237" s="162"/>
      <c r="E237" s="163">
        <v>4.95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144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73">
        <v>75</v>
      </c>
      <c r="B238" s="174" t="s">
        <v>431</v>
      </c>
      <c r="C238" s="188" t="s">
        <v>432</v>
      </c>
      <c r="D238" s="175" t="s">
        <v>222</v>
      </c>
      <c r="E238" s="176">
        <v>45.21</v>
      </c>
      <c r="F238" s="177"/>
      <c r="G238" s="178">
        <f>ROUND(E238*F238,2)</f>
        <v>0</v>
      </c>
      <c r="H238" s="161"/>
      <c r="I238" s="160">
        <f>ROUND(E238*H238,2)</f>
        <v>0</v>
      </c>
      <c r="J238" s="161"/>
      <c r="K238" s="160">
        <f>ROUND(E238*J238,2)</f>
        <v>0</v>
      </c>
      <c r="L238" s="160">
        <v>21</v>
      </c>
      <c r="M238" s="160">
        <f>G238*(1+L238/100)</f>
        <v>0</v>
      </c>
      <c r="N238" s="160">
        <v>3.2000000000000003E-4</v>
      </c>
      <c r="O238" s="160">
        <f>ROUND(E238*N238,2)</f>
        <v>0.01</v>
      </c>
      <c r="P238" s="160">
        <v>0</v>
      </c>
      <c r="Q238" s="160">
        <f>ROUND(E238*P238,2)</f>
        <v>0</v>
      </c>
      <c r="R238" s="160"/>
      <c r="S238" s="160" t="s">
        <v>139</v>
      </c>
      <c r="T238" s="160" t="s">
        <v>140</v>
      </c>
      <c r="U238" s="160">
        <v>0.16</v>
      </c>
      <c r="V238" s="160">
        <f>ROUND(E238*U238,2)</f>
        <v>7.23</v>
      </c>
      <c r="W238" s="160"/>
      <c r="X238" s="160" t="s">
        <v>141</v>
      </c>
      <c r="Y238" s="151"/>
      <c r="Z238" s="151"/>
      <c r="AA238" s="151"/>
      <c r="AB238" s="151"/>
      <c r="AC238" s="151"/>
      <c r="AD238" s="151"/>
      <c r="AE238" s="151"/>
      <c r="AF238" s="151"/>
      <c r="AG238" s="151" t="s">
        <v>242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189" t="s">
        <v>433</v>
      </c>
      <c r="D239" s="162"/>
      <c r="E239" s="163">
        <v>45.21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144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73">
        <v>76</v>
      </c>
      <c r="B240" s="174" t="s">
        <v>434</v>
      </c>
      <c r="C240" s="188" t="s">
        <v>435</v>
      </c>
      <c r="D240" s="175" t="s">
        <v>222</v>
      </c>
      <c r="E240" s="176">
        <v>143.28919999999999</v>
      </c>
      <c r="F240" s="177"/>
      <c r="G240" s="178">
        <f>ROUND(E240*F240,2)</f>
        <v>0</v>
      </c>
      <c r="H240" s="161"/>
      <c r="I240" s="160">
        <f>ROUND(E240*H240,2)</f>
        <v>0</v>
      </c>
      <c r="J240" s="161"/>
      <c r="K240" s="160">
        <f>ROUND(E240*J240,2)</f>
        <v>0</v>
      </c>
      <c r="L240" s="160">
        <v>21</v>
      </c>
      <c r="M240" s="160">
        <f>G240*(1+L240/100)</f>
        <v>0</v>
      </c>
      <c r="N240" s="160">
        <v>3.2000000000000003E-4</v>
      </c>
      <c r="O240" s="160">
        <f>ROUND(E240*N240,2)</f>
        <v>0.05</v>
      </c>
      <c r="P240" s="160">
        <v>0</v>
      </c>
      <c r="Q240" s="160">
        <f>ROUND(E240*P240,2)</f>
        <v>0</v>
      </c>
      <c r="R240" s="160"/>
      <c r="S240" s="160" t="s">
        <v>139</v>
      </c>
      <c r="T240" s="160" t="s">
        <v>140</v>
      </c>
      <c r="U240" s="160">
        <v>0.23</v>
      </c>
      <c r="V240" s="160">
        <f>ROUND(E240*U240,2)</f>
        <v>32.96</v>
      </c>
      <c r="W240" s="160"/>
      <c r="X240" s="160" t="s">
        <v>141</v>
      </c>
      <c r="Y240" s="151"/>
      <c r="Z240" s="151"/>
      <c r="AA240" s="151"/>
      <c r="AB240" s="151"/>
      <c r="AC240" s="151"/>
      <c r="AD240" s="151"/>
      <c r="AE240" s="151"/>
      <c r="AF240" s="151"/>
      <c r="AG240" s="151" t="s">
        <v>242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189" t="s">
        <v>436</v>
      </c>
      <c r="D241" s="162"/>
      <c r="E241" s="163">
        <v>143.29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144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ht="33.75" outlineLevel="1" x14ac:dyDescent="0.2">
      <c r="A242" s="173">
        <v>77</v>
      </c>
      <c r="B242" s="174" t="s">
        <v>437</v>
      </c>
      <c r="C242" s="188" t="s">
        <v>438</v>
      </c>
      <c r="D242" s="175" t="s">
        <v>222</v>
      </c>
      <c r="E242" s="176">
        <v>25.08</v>
      </c>
      <c r="F242" s="177"/>
      <c r="G242" s="178">
        <f>ROUND(E242*F242,2)</f>
        <v>0</v>
      </c>
      <c r="H242" s="161"/>
      <c r="I242" s="160">
        <f>ROUND(E242*H242,2)</f>
        <v>0</v>
      </c>
      <c r="J242" s="161"/>
      <c r="K242" s="160">
        <f>ROUND(E242*J242,2)</f>
        <v>0</v>
      </c>
      <c r="L242" s="160">
        <v>21</v>
      </c>
      <c r="M242" s="160">
        <f>G242*(1+L242/100)</f>
        <v>0</v>
      </c>
      <c r="N242" s="160">
        <v>0</v>
      </c>
      <c r="O242" s="160">
        <f>ROUND(E242*N242,2)</f>
        <v>0</v>
      </c>
      <c r="P242" s="160">
        <v>0</v>
      </c>
      <c r="Q242" s="160">
        <f>ROUND(E242*P242,2)</f>
        <v>0</v>
      </c>
      <c r="R242" s="160"/>
      <c r="S242" s="160" t="s">
        <v>147</v>
      </c>
      <c r="T242" s="160" t="s">
        <v>140</v>
      </c>
      <c r="U242" s="160">
        <v>0</v>
      </c>
      <c r="V242" s="160">
        <f>ROUND(E242*U242,2)</f>
        <v>0</v>
      </c>
      <c r="W242" s="160"/>
      <c r="X242" s="160" t="s">
        <v>141</v>
      </c>
      <c r="Y242" s="151"/>
      <c r="Z242" s="151"/>
      <c r="AA242" s="151"/>
      <c r="AB242" s="151"/>
      <c r="AC242" s="151"/>
      <c r="AD242" s="151"/>
      <c r="AE242" s="151"/>
      <c r="AF242" s="151"/>
      <c r="AG242" s="151" t="s">
        <v>142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189" t="s">
        <v>421</v>
      </c>
      <c r="D243" s="162"/>
      <c r="E243" s="163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144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1" x14ac:dyDescent="0.2">
      <c r="A244" s="158"/>
      <c r="B244" s="159"/>
      <c r="C244" s="189" t="s">
        <v>439</v>
      </c>
      <c r="D244" s="162"/>
      <c r="E244" s="163">
        <v>9.15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144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8"/>
      <c r="B245" s="159"/>
      <c r="C245" s="189" t="s">
        <v>440</v>
      </c>
      <c r="D245" s="162"/>
      <c r="E245" s="163">
        <v>6.82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144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1" x14ac:dyDescent="0.2">
      <c r="A246" s="158"/>
      <c r="B246" s="159"/>
      <c r="C246" s="189" t="s">
        <v>441</v>
      </c>
      <c r="D246" s="162"/>
      <c r="E246" s="163">
        <v>9.11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144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2.5" outlineLevel="1" x14ac:dyDescent="0.2">
      <c r="A247" s="173">
        <v>78</v>
      </c>
      <c r="B247" s="174" t="s">
        <v>442</v>
      </c>
      <c r="C247" s="188" t="s">
        <v>443</v>
      </c>
      <c r="D247" s="175" t="s">
        <v>222</v>
      </c>
      <c r="E247" s="176">
        <v>25.08</v>
      </c>
      <c r="F247" s="177"/>
      <c r="G247" s="178">
        <f>ROUND(E247*F247,2)</f>
        <v>0</v>
      </c>
      <c r="H247" s="161"/>
      <c r="I247" s="160">
        <f>ROUND(E247*H247,2)</f>
        <v>0</v>
      </c>
      <c r="J247" s="161"/>
      <c r="K247" s="160">
        <f>ROUND(E247*J247,2)</f>
        <v>0</v>
      </c>
      <c r="L247" s="160">
        <v>21</v>
      </c>
      <c r="M247" s="160">
        <f>G247*(1+L247/100)</f>
        <v>0</v>
      </c>
      <c r="N247" s="160">
        <v>0</v>
      </c>
      <c r="O247" s="160">
        <f>ROUND(E247*N247,2)</f>
        <v>0</v>
      </c>
      <c r="P247" s="160">
        <v>0</v>
      </c>
      <c r="Q247" s="160">
        <f>ROUND(E247*P247,2)</f>
        <v>0</v>
      </c>
      <c r="R247" s="160"/>
      <c r="S247" s="160" t="s">
        <v>147</v>
      </c>
      <c r="T247" s="160" t="s">
        <v>140</v>
      </c>
      <c r="U247" s="160">
        <v>0</v>
      </c>
      <c r="V247" s="160">
        <f>ROUND(E247*U247,2)</f>
        <v>0</v>
      </c>
      <c r="W247" s="160"/>
      <c r="X247" s="160" t="s">
        <v>444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445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189" t="s">
        <v>446</v>
      </c>
      <c r="D248" s="162"/>
      <c r="E248" s="163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144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ht="22.5" outlineLevel="1" x14ac:dyDescent="0.2">
      <c r="A249" s="158"/>
      <c r="B249" s="159"/>
      <c r="C249" s="189" t="s">
        <v>439</v>
      </c>
      <c r="D249" s="162"/>
      <c r="E249" s="163">
        <v>9.15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144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58"/>
      <c r="B250" s="159"/>
      <c r="C250" s="189" t="s">
        <v>440</v>
      </c>
      <c r="D250" s="162"/>
      <c r="E250" s="163">
        <v>6.82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51"/>
      <c r="Z250" s="151"/>
      <c r="AA250" s="151"/>
      <c r="AB250" s="151"/>
      <c r="AC250" s="151"/>
      <c r="AD250" s="151"/>
      <c r="AE250" s="151"/>
      <c r="AF250" s="151"/>
      <c r="AG250" s="151" t="s">
        <v>144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22.5" outlineLevel="1" x14ac:dyDescent="0.2">
      <c r="A251" s="158"/>
      <c r="B251" s="159"/>
      <c r="C251" s="189" t="s">
        <v>441</v>
      </c>
      <c r="D251" s="162"/>
      <c r="E251" s="163">
        <v>9.11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144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ht="33.75" outlineLevel="1" x14ac:dyDescent="0.2">
      <c r="A252" s="173">
        <v>79</v>
      </c>
      <c r="B252" s="174" t="s">
        <v>447</v>
      </c>
      <c r="C252" s="188" t="s">
        <v>448</v>
      </c>
      <c r="D252" s="175" t="s">
        <v>449</v>
      </c>
      <c r="E252" s="176">
        <v>1</v>
      </c>
      <c r="F252" s="177"/>
      <c r="G252" s="178">
        <f>ROUND(E252*F252,2)</f>
        <v>0</v>
      </c>
      <c r="H252" s="161"/>
      <c r="I252" s="160">
        <f>ROUND(E252*H252,2)</f>
        <v>0</v>
      </c>
      <c r="J252" s="161"/>
      <c r="K252" s="160">
        <f>ROUND(E252*J252,2)</f>
        <v>0</v>
      </c>
      <c r="L252" s="160">
        <v>21</v>
      </c>
      <c r="M252" s="160">
        <f>G252*(1+L252/100)</f>
        <v>0</v>
      </c>
      <c r="N252" s="160">
        <v>0</v>
      </c>
      <c r="O252" s="160">
        <f>ROUND(E252*N252,2)</f>
        <v>0</v>
      </c>
      <c r="P252" s="160">
        <v>0</v>
      </c>
      <c r="Q252" s="160">
        <f>ROUND(E252*P252,2)</f>
        <v>0</v>
      </c>
      <c r="R252" s="160"/>
      <c r="S252" s="160" t="s">
        <v>147</v>
      </c>
      <c r="T252" s="160" t="s">
        <v>140</v>
      </c>
      <c r="U252" s="160">
        <v>0</v>
      </c>
      <c r="V252" s="160">
        <f>ROUND(E252*U252,2)</f>
        <v>0</v>
      </c>
      <c r="W252" s="160"/>
      <c r="X252" s="160" t="s">
        <v>444</v>
      </c>
      <c r="Y252" s="151"/>
      <c r="Z252" s="151"/>
      <c r="AA252" s="151"/>
      <c r="AB252" s="151"/>
      <c r="AC252" s="151"/>
      <c r="AD252" s="151"/>
      <c r="AE252" s="151"/>
      <c r="AF252" s="151"/>
      <c r="AG252" s="151" t="s">
        <v>445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58"/>
      <c r="B253" s="159"/>
      <c r="C253" s="189" t="s">
        <v>450</v>
      </c>
      <c r="D253" s="162"/>
      <c r="E253" s="163">
        <v>1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144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x14ac:dyDescent="0.2">
      <c r="A254" s="167" t="s">
        <v>134</v>
      </c>
      <c r="B254" s="168" t="s">
        <v>73</v>
      </c>
      <c r="C254" s="187" t="s">
        <v>74</v>
      </c>
      <c r="D254" s="169"/>
      <c r="E254" s="170"/>
      <c r="F254" s="171"/>
      <c r="G254" s="172">
        <f>SUMIF(AG255:AG274,"&lt;&gt;NOR",G255:G274)</f>
        <v>0</v>
      </c>
      <c r="H254" s="166"/>
      <c r="I254" s="166">
        <f>SUM(I255:I274)</f>
        <v>0</v>
      </c>
      <c r="J254" s="166"/>
      <c r="K254" s="166">
        <f>SUM(K255:K274)</f>
        <v>0</v>
      </c>
      <c r="L254" s="166"/>
      <c r="M254" s="166">
        <f>SUM(M255:M274)</f>
        <v>0</v>
      </c>
      <c r="N254" s="166"/>
      <c r="O254" s="166">
        <f>SUM(O255:O274)</f>
        <v>3.05</v>
      </c>
      <c r="P254" s="166"/>
      <c r="Q254" s="166">
        <f>SUM(Q255:Q274)</f>
        <v>0</v>
      </c>
      <c r="R254" s="166"/>
      <c r="S254" s="166"/>
      <c r="T254" s="166"/>
      <c r="U254" s="166"/>
      <c r="V254" s="166">
        <f>SUM(V255:V274)</f>
        <v>14.270000000000001</v>
      </c>
      <c r="W254" s="166"/>
      <c r="X254" s="166"/>
      <c r="AG254" t="s">
        <v>135</v>
      </c>
    </row>
    <row r="255" spans="1:60" ht="22.5" outlineLevel="1" x14ac:dyDescent="0.2">
      <c r="A255" s="173">
        <v>80</v>
      </c>
      <c r="B255" s="174" t="s">
        <v>451</v>
      </c>
      <c r="C255" s="188" t="s">
        <v>452</v>
      </c>
      <c r="D255" s="175" t="s">
        <v>151</v>
      </c>
      <c r="E255" s="176">
        <v>1.1235999999999999</v>
      </c>
      <c r="F255" s="177"/>
      <c r="G255" s="178">
        <f>ROUND(E255*F255,2)</f>
        <v>0</v>
      </c>
      <c r="H255" s="161"/>
      <c r="I255" s="160">
        <f>ROUND(E255*H255,2)</f>
        <v>0</v>
      </c>
      <c r="J255" s="161"/>
      <c r="K255" s="160">
        <f>ROUND(E255*J255,2)</f>
        <v>0</v>
      </c>
      <c r="L255" s="160">
        <v>21</v>
      </c>
      <c r="M255" s="160">
        <f>G255*(1+L255/100)</f>
        <v>0</v>
      </c>
      <c r="N255" s="160">
        <v>2.5249999999999999</v>
      </c>
      <c r="O255" s="160">
        <f>ROUND(E255*N255,2)</f>
        <v>2.84</v>
      </c>
      <c r="P255" s="160">
        <v>0</v>
      </c>
      <c r="Q255" s="160">
        <f>ROUND(E255*P255,2)</f>
        <v>0</v>
      </c>
      <c r="R255" s="160"/>
      <c r="S255" s="160" t="s">
        <v>139</v>
      </c>
      <c r="T255" s="160" t="s">
        <v>140</v>
      </c>
      <c r="U255" s="160">
        <v>3.21</v>
      </c>
      <c r="V255" s="160">
        <f>ROUND(E255*U255,2)</f>
        <v>3.61</v>
      </c>
      <c r="W255" s="160"/>
      <c r="X255" s="160" t="s">
        <v>141</v>
      </c>
      <c r="Y255" s="151"/>
      <c r="Z255" s="151"/>
      <c r="AA255" s="151"/>
      <c r="AB255" s="151"/>
      <c r="AC255" s="151"/>
      <c r="AD255" s="151"/>
      <c r="AE255" s="151"/>
      <c r="AF255" s="151"/>
      <c r="AG255" s="151" t="s">
        <v>242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58"/>
      <c r="B256" s="159"/>
      <c r="C256" s="189" t="s">
        <v>453</v>
      </c>
      <c r="D256" s="162"/>
      <c r="E256" s="163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144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58"/>
      <c r="B257" s="159"/>
      <c r="C257" s="189" t="s">
        <v>332</v>
      </c>
      <c r="D257" s="162"/>
      <c r="E257" s="163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144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8"/>
      <c r="B258" s="159"/>
      <c r="C258" s="189" t="s">
        <v>454</v>
      </c>
      <c r="D258" s="162"/>
      <c r="E258" s="163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51"/>
      <c r="Z258" s="151"/>
      <c r="AA258" s="151"/>
      <c r="AB258" s="151"/>
      <c r="AC258" s="151"/>
      <c r="AD258" s="151"/>
      <c r="AE258" s="151"/>
      <c r="AF258" s="151"/>
      <c r="AG258" s="151" t="s">
        <v>144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ht="33.75" outlineLevel="1" x14ac:dyDescent="0.2">
      <c r="A259" s="158"/>
      <c r="B259" s="159"/>
      <c r="C259" s="189" t="s">
        <v>455</v>
      </c>
      <c r="D259" s="162"/>
      <c r="E259" s="163">
        <v>0.60680000000000001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51"/>
      <c r="Z259" s="151"/>
      <c r="AA259" s="151"/>
      <c r="AB259" s="151"/>
      <c r="AC259" s="151"/>
      <c r="AD259" s="151"/>
      <c r="AE259" s="151"/>
      <c r="AF259" s="151"/>
      <c r="AG259" s="151" t="s">
        <v>144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58"/>
      <c r="B260" s="159"/>
      <c r="C260" s="189" t="s">
        <v>456</v>
      </c>
      <c r="D260" s="162"/>
      <c r="E260" s="163">
        <v>0.1618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51"/>
      <c r="Z260" s="151"/>
      <c r="AA260" s="151"/>
      <c r="AB260" s="151"/>
      <c r="AC260" s="151"/>
      <c r="AD260" s="151"/>
      <c r="AE260" s="151"/>
      <c r="AF260" s="151"/>
      <c r="AG260" s="151" t="s">
        <v>144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ht="22.5" outlineLevel="1" x14ac:dyDescent="0.2">
      <c r="A261" s="158"/>
      <c r="B261" s="159"/>
      <c r="C261" s="189" t="s">
        <v>457</v>
      </c>
      <c r="D261" s="162"/>
      <c r="E261" s="163">
        <v>0.16259999999999999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51"/>
      <c r="Z261" s="151"/>
      <c r="AA261" s="151"/>
      <c r="AB261" s="151"/>
      <c r="AC261" s="151"/>
      <c r="AD261" s="151"/>
      <c r="AE261" s="151"/>
      <c r="AF261" s="151"/>
      <c r="AG261" s="151" t="s">
        <v>144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8"/>
      <c r="B262" s="159"/>
      <c r="C262" s="189" t="s">
        <v>458</v>
      </c>
      <c r="D262" s="162"/>
      <c r="E262" s="163">
        <v>0.19239999999999999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51"/>
      <c r="Z262" s="151"/>
      <c r="AA262" s="151"/>
      <c r="AB262" s="151"/>
      <c r="AC262" s="151"/>
      <c r="AD262" s="151"/>
      <c r="AE262" s="151"/>
      <c r="AF262" s="151"/>
      <c r="AG262" s="151" t="s">
        <v>144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73">
        <v>81</v>
      </c>
      <c r="B263" s="174" t="s">
        <v>459</v>
      </c>
      <c r="C263" s="188" t="s">
        <v>460</v>
      </c>
      <c r="D263" s="175" t="s">
        <v>151</v>
      </c>
      <c r="E263" s="176">
        <v>1.1200000000000001</v>
      </c>
      <c r="F263" s="177"/>
      <c r="G263" s="178">
        <f>ROUND(E263*F263,2)</f>
        <v>0</v>
      </c>
      <c r="H263" s="161"/>
      <c r="I263" s="160">
        <f>ROUND(E263*H263,2)</f>
        <v>0</v>
      </c>
      <c r="J263" s="161"/>
      <c r="K263" s="160">
        <f>ROUND(E263*J263,2)</f>
        <v>0</v>
      </c>
      <c r="L263" s="160">
        <v>21</v>
      </c>
      <c r="M263" s="160">
        <f>G263*(1+L263/100)</f>
        <v>0</v>
      </c>
      <c r="N263" s="160">
        <v>0</v>
      </c>
      <c r="O263" s="160">
        <f>ROUND(E263*N263,2)</f>
        <v>0</v>
      </c>
      <c r="P263" s="160">
        <v>0</v>
      </c>
      <c r="Q263" s="160">
        <f>ROUND(E263*P263,2)</f>
        <v>0</v>
      </c>
      <c r="R263" s="160"/>
      <c r="S263" s="160" t="s">
        <v>139</v>
      </c>
      <c r="T263" s="160" t="s">
        <v>140</v>
      </c>
      <c r="U263" s="160">
        <v>0.82</v>
      </c>
      <c r="V263" s="160">
        <f>ROUND(E263*U263,2)</f>
        <v>0.92</v>
      </c>
      <c r="W263" s="160"/>
      <c r="X263" s="160" t="s">
        <v>141</v>
      </c>
      <c r="Y263" s="151"/>
      <c r="Z263" s="151"/>
      <c r="AA263" s="151"/>
      <c r="AB263" s="151"/>
      <c r="AC263" s="151"/>
      <c r="AD263" s="151"/>
      <c r="AE263" s="151"/>
      <c r="AF263" s="151"/>
      <c r="AG263" s="151" t="s">
        <v>242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189" t="s">
        <v>461</v>
      </c>
      <c r="D264" s="162"/>
      <c r="E264" s="163">
        <v>1.1200000000000001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51"/>
      <c r="Z264" s="151"/>
      <c r="AA264" s="151"/>
      <c r="AB264" s="151"/>
      <c r="AC264" s="151"/>
      <c r="AD264" s="151"/>
      <c r="AE264" s="151"/>
      <c r="AF264" s="151"/>
      <c r="AG264" s="151" t="s">
        <v>144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73">
        <v>82</v>
      </c>
      <c r="B265" s="174" t="s">
        <v>462</v>
      </c>
      <c r="C265" s="188" t="s">
        <v>463</v>
      </c>
      <c r="D265" s="175" t="s">
        <v>222</v>
      </c>
      <c r="E265" s="176">
        <v>15.224</v>
      </c>
      <c r="F265" s="177"/>
      <c r="G265" s="178">
        <f>ROUND(E265*F265,2)</f>
        <v>0</v>
      </c>
      <c r="H265" s="161"/>
      <c r="I265" s="160">
        <f>ROUND(E265*H265,2)</f>
        <v>0</v>
      </c>
      <c r="J265" s="161"/>
      <c r="K265" s="160">
        <f>ROUND(E265*J265,2)</f>
        <v>0</v>
      </c>
      <c r="L265" s="160">
        <v>21</v>
      </c>
      <c r="M265" s="160">
        <f>G265*(1+L265/100)</f>
        <v>0</v>
      </c>
      <c r="N265" s="160">
        <v>1.41E-2</v>
      </c>
      <c r="O265" s="160">
        <f>ROUND(E265*N265,2)</f>
        <v>0.21</v>
      </c>
      <c r="P265" s="160">
        <v>0</v>
      </c>
      <c r="Q265" s="160">
        <f>ROUND(E265*P265,2)</f>
        <v>0</v>
      </c>
      <c r="R265" s="160"/>
      <c r="S265" s="160" t="s">
        <v>139</v>
      </c>
      <c r="T265" s="160" t="s">
        <v>140</v>
      </c>
      <c r="U265" s="160">
        <v>0.4</v>
      </c>
      <c r="V265" s="160">
        <f>ROUND(E265*U265,2)</f>
        <v>6.09</v>
      </c>
      <c r="W265" s="160"/>
      <c r="X265" s="160" t="s">
        <v>141</v>
      </c>
      <c r="Y265" s="151"/>
      <c r="Z265" s="151"/>
      <c r="AA265" s="151"/>
      <c r="AB265" s="151"/>
      <c r="AC265" s="151"/>
      <c r="AD265" s="151"/>
      <c r="AE265" s="151"/>
      <c r="AF265" s="151"/>
      <c r="AG265" s="151" t="s">
        <v>242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58"/>
      <c r="B266" s="159"/>
      <c r="C266" s="189" t="s">
        <v>453</v>
      </c>
      <c r="D266" s="162"/>
      <c r="E266" s="163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144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189" t="s">
        <v>332</v>
      </c>
      <c r="D267" s="162"/>
      <c r="E267" s="163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144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58"/>
      <c r="B268" s="159"/>
      <c r="C268" s="189" t="s">
        <v>454</v>
      </c>
      <c r="D268" s="162"/>
      <c r="E268" s="163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144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ht="33.75" outlineLevel="1" x14ac:dyDescent="0.2">
      <c r="A269" s="158"/>
      <c r="B269" s="159"/>
      <c r="C269" s="189" t="s">
        <v>464</v>
      </c>
      <c r="D269" s="162"/>
      <c r="E269" s="163">
        <v>10.055999999999999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144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8"/>
      <c r="B270" s="159"/>
      <c r="C270" s="189" t="s">
        <v>465</v>
      </c>
      <c r="D270" s="162"/>
      <c r="E270" s="163">
        <v>1.6180000000000001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51"/>
      <c r="Z270" s="151"/>
      <c r="AA270" s="151"/>
      <c r="AB270" s="151"/>
      <c r="AC270" s="151"/>
      <c r="AD270" s="151"/>
      <c r="AE270" s="151"/>
      <c r="AF270" s="151"/>
      <c r="AG270" s="151" t="s">
        <v>144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189" t="s">
        <v>466</v>
      </c>
      <c r="D271" s="162"/>
      <c r="E271" s="163">
        <v>1.6259999999999999</v>
      </c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144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58"/>
      <c r="B272" s="159"/>
      <c r="C272" s="189" t="s">
        <v>467</v>
      </c>
      <c r="D272" s="162"/>
      <c r="E272" s="163">
        <v>1.9239999999999999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144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73">
        <v>83</v>
      </c>
      <c r="B273" s="174" t="s">
        <v>468</v>
      </c>
      <c r="C273" s="188" t="s">
        <v>469</v>
      </c>
      <c r="D273" s="175" t="s">
        <v>222</v>
      </c>
      <c r="E273" s="176">
        <v>15.224</v>
      </c>
      <c r="F273" s="177"/>
      <c r="G273" s="178">
        <f>ROUND(E273*F273,2)</f>
        <v>0</v>
      </c>
      <c r="H273" s="161"/>
      <c r="I273" s="160">
        <f>ROUND(E273*H273,2)</f>
        <v>0</v>
      </c>
      <c r="J273" s="161"/>
      <c r="K273" s="160">
        <f>ROUND(E273*J273,2)</f>
        <v>0</v>
      </c>
      <c r="L273" s="160">
        <v>21</v>
      </c>
      <c r="M273" s="160">
        <f>G273*(1+L273/100)</f>
        <v>0</v>
      </c>
      <c r="N273" s="160">
        <v>0</v>
      </c>
      <c r="O273" s="160">
        <f>ROUND(E273*N273,2)</f>
        <v>0</v>
      </c>
      <c r="P273" s="160">
        <v>0</v>
      </c>
      <c r="Q273" s="160">
        <f>ROUND(E273*P273,2)</f>
        <v>0</v>
      </c>
      <c r="R273" s="160"/>
      <c r="S273" s="160" t="s">
        <v>139</v>
      </c>
      <c r="T273" s="160" t="s">
        <v>140</v>
      </c>
      <c r="U273" s="160">
        <v>0.24</v>
      </c>
      <c r="V273" s="160">
        <f>ROUND(E273*U273,2)</f>
        <v>3.65</v>
      </c>
      <c r="W273" s="160"/>
      <c r="X273" s="160" t="s">
        <v>141</v>
      </c>
      <c r="Y273" s="151"/>
      <c r="Z273" s="151"/>
      <c r="AA273" s="151"/>
      <c r="AB273" s="151"/>
      <c r="AC273" s="151"/>
      <c r="AD273" s="151"/>
      <c r="AE273" s="151"/>
      <c r="AF273" s="151"/>
      <c r="AG273" s="151" t="s">
        <v>242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189" t="s">
        <v>470</v>
      </c>
      <c r="D274" s="162"/>
      <c r="E274" s="163">
        <v>15.22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144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x14ac:dyDescent="0.2">
      <c r="A275" s="167" t="s">
        <v>134</v>
      </c>
      <c r="B275" s="168" t="s">
        <v>75</v>
      </c>
      <c r="C275" s="187" t="s">
        <v>76</v>
      </c>
      <c r="D275" s="169"/>
      <c r="E275" s="170"/>
      <c r="F275" s="171"/>
      <c r="G275" s="172">
        <f>SUMIF(AG276:AG279,"&lt;&gt;NOR",G276:G279)</f>
        <v>0</v>
      </c>
      <c r="H275" s="166"/>
      <c r="I275" s="166">
        <f>SUM(I276:I279)</f>
        <v>0</v>
      </c>
      <c r="J275" s="166"/>
      <c r="K275" s="166">
        <f>SUM(K276:K279)</f>
        <v>0</v>
      </c>
      <c r="L275" s="166"/>
      <c r="M275" s="166">
        <f>SUM(M276:M279)</f>
        <v>0</v>
      </c>
      <c r="N275" s="166"/>
      <c r="O275" s="166">
        <f>SUM(O276:O279)</f>
        <v>0.06</v>
      </c>
      <c r="P275" s="166"/>
      <c r="Q275" s="166">
        <f>SUM(Q276:Q279)</f>
        <v>0</v>
      </c>
      <c r="R275" s="166"/>
      <c r="S275" s="166"/>
      <c r="T275" s="166"/>
      <c r="U275" s="166"/>
      <c r="V275" s="166">
        <f>SUM(V276:V279)</f>
        <v>1.78</v>
      </c>
      <c r="W275" s="166"/>
      <c r="X275" s="166"/>
      <c r="AG275" t="s">
        <v>135</v>
      </c>
    </row>
    <row r="276" spans="1:60" ht="22.5" outlineLevel="1" x14ac:dyDescent="0.2">
      <c r="A276" s="173">
        <v>84</v>
      </c>
      <c r="B276" s="174" t="s">
        <v>471</v>
      </c>
      <c r="C276" s="188" t="s">
        <v>472</v>
      </c>
      <c r="D276" s="175" t="s">
        <v>138</v>
      </c>
      <c r="E276" s="176">
        <v>27</v>
      </c>
      <c r="F276" s="177"/>
      <c r="G276" s="178">
        <f>ROUND(E276*F276,2)</f>
        <v>0</v>
      </c>
      <c r="H276" s="161"/>
      <c r="I276" s="160">
        <f>ROUND(E276*H276,2)</f>
        <v>0</v>
      </c>
      <c r="J276" s="161"/>
      <c r="K276" s="160">
        <f>ROUND(E276*J276,2)</f>
        <v>0</v>
      </c>
      <c r="L276" s="160">
        <v>21</v>
      </c>
      <c r="M276" s="160">
        <f>G276*(1+L276/100)</f>
        <v>0</v>
      </c>
      <c r="N276" s="160">
        <v>2.2000000000000001E-3</v>
      </c>
      <c r="O276" s="160">
        <f>ROUND(E276*N276,2)</f>
        <v>0.06</v>
      </c>
      <c r="P276" s="160">
        <v>0</v>
      </c>
      <c r="Q276" s="160">
        <f>ROUND(E276*P276,2)</f>
        <v>0</v>
      </c>
      <c r="R276" s="160"/>
      <c r="S276" s="160" t="s">
        <v>139</v>
      </c>
      <c r="T276" s="160" t="s">
        <v>140</v>
      </c>
      <c r="U276" s="160">
        <v>6.6000000000000003E-2</v>
      </c>
      <c r="V276" s="160">
        <f>ROUND(E276*U276,2)</f>
        <v>1.78</v>
      </c>
      <c r="W276" s="160"/>
      <c r="X276" s="160" t="s">
        <v>141</v>
      </c>
      <c r="Y276" s="151"/>
      <c r="Z276" s="151"/>
      <c r="AA276" s="151"/>
      <c r="AB276" s="151"/>
      <c r="AC276" s="151"/>
      <c r="AD276" s="151"/>
      <c r="AE276" s="151"/>
      <c r="AF276" s="151"/>
      <c r="AG276" s="151" t="s">
        <v>242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189" t="s">
        <v>473</v>
      </c>
      <c r="D277" s="162"/>
      <c r="E277" s="163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144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58"/>
      <c r="B278" s="159"/>
      <c r="C278" s="189" t="s">
        <v>474</v>
      </c>
      <c r="D278" s="162"/>
      <c r="E278" s="163">
        <v>27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144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">
      <c r="A279" s="158"/>
      <c r="B279" s="159"/>
      <c r="C279" s="189" t="s">
        <v>475</v>
      </c>
      <c r="D279" s="162"/>
      <c r="E279" s="163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51"/>
      <c r="Z279" s="151"/>
      <c r="AA279" s="151"/>
      <c r="AB279" s="151"/>
      <c r="AC279" s="151"/>
      <c r="AD279" s="151"/>
      <c r="AE279" s="151"/>
      <c r="AF279" s="151"/>
      <c r="AG279" s="151" t="s">
        <v>144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x14ac:dyDescent="0.2">
      <c r="A280" s="167" t="s">
        <v>134</v>
      </c>
      <c r="B280" s="168" t="s">
        <v>77</v>
      </c>
      <c r="C280" s="187" t="s">
        <v>30</v>
      </c>
      <c r="D280" s="169"/>
      <c r="E280" s="170"/>
      <c r="F280" s="171"/>
      <c r="G280" s="172">
        <f>SUMIF(AG281:AG289,"&lt;&gt;NOR",G281:G289)</f>
        <v>0</v>
      </c>
      <c r="H280" s="166"/>
      <c r="I280" s="166">
        <f>SUM(I281:I289)</f>
        <v>0</v>
      </c>
      <c r="J280" s="166"/>
      <c r="K280" s="166">
        <f>SUM(K281:K289)</f>
        <v>0</v>
      </c>
      <c r="L280" s="166"/>
      <c r="M280" s="166">
        <f>SUM(M281:M289)</f>
        <v>0</v>
      </c>
      <c r="N280" s="166"/>
      <c r="O280" s="166">
        <f>SUM(O281:O289)</f>
        <v>0</v>
      </c>
      <c r="P280" s="166"/>
      <c r="Q280" s="166">
        <f>SUM(Q281:Q289)</f>
        <v>0</v>
      </c>
      <c r="R280" s="166"/>
      <c r="S280" s="166"/>
      <c r="T280" s="166"/>
      <c r="U280" s="166"/>
      <c r="V280" s="166">
        <f>SUM(V281:V289)</f>
        <v>0</v>
      </c>
      <c r="W280" s="166"/>
      <c r="X280" s="166"/>
      <c r="AG280" t="s">
        <v>135</v>
      </c>
    </row>
    <row r="281" spans="1:60" outlineLevel="1" x14ac:dyDescent="0.2">
      <c r="A281" s="180">
        <v>85</v>
      </c>
      <c r="B281" s="181" t="s">
        <v>476</v>
      </c>
      <c r="C281" s="190" t="s">
        <v>477</v>
      </c>
      <c r="D281" s="182" t="s">
        <v>449</v>
      </c>
      <c r="E281" s="183">
        <v>1</v>
      </c>
      <c r="F281" s="184"/>
      <c r="G281" s="185">
        <f t="shared" ref="G281:G289" si="0">ROUND(E281*F281,2)</f>
        <v>0</v>
      </c>
      <c r="H281" s="161"/>
      <c r="I281" s="160">
        <f t="shared" ref="I281:I289" si="1">ROUND(E281*H281,2)</f>
        <v>0</v>
      </c>
      <c r="J281" s="161"/>
      <c r="K281" s="160">
        <f t="shared" ref="K281:K289" si="2">ROUND(E281*J281,2)</f>
        <v>0</v>
      </c>
      <c r="L281" s="160">
        <v>21</v>
      </c>
      <c r="M281" s="160">
        <f t="shared" ref="M281:M289" si="3">G281*(1+L281/100)</f>
        <v>0</v>
      </c>
      <c r="N281" s="160">
        <v>0</v>
      </c>
      <c r="O281" s="160">
        <f t="shared" ref="O281:O289" si="4">ROUND(E281*N281,2)</f>
        <v>0</v>
      </c>
      <c r="P281" s="160">
        <v>0</v>
      </c>
      <c r="Q281" s="160">
        <f t="shared" ref="Q281:Q289" si="5">ROUND(E281*P281,2)</f>
        <v>0</v>
      </c>
      <c r="R281" s="160"/>
      <c r="S281" s="160" t="s">
        <v>147</v>
      </c>
      <c r="T281" s="160" t="s">
        <v>140</v>
      </c>
      <c r="U281" s="160">
        <v>0</v>
      </c>
      <c r="V281" s="160">
        <f t="shared" ref="V281:V289" si="6">ROUND(E281*U281,2)</f>
        <v>0</v>
      </c>
      <c r="W281" s="160"/>
      <c r="X281" s="160" t="s">
        <v>444</v>
      </c>
      <c r="Y281" s="151"/>
      <c r="Z281" s="151"/>
      <c r="AA281" s="151"/>
      <c r="AB281" s="151"/>
      <c r="AC281" s="151"/>
      <c r="AD281" s="151"/>
      <c r="AE281" s="151"/>
      <c r="AF281" s="151"/>
      <c r="AG281" s="151" t="s">
        <v>445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80">
        <v>86</v>
      </c>
      <c r="B282" s="181" t="s">
        <v>478</v>
      </c>
      <c r="C282" s="190" t="s">
        <v>479</v>
      </c>
      <c r="D282" s="182" t="s">
        <v>449</v>
      </c>
      <c r="E282" s="183">
        <v>1</v>
      </c>
      <c r="F282" s="184"/>
      <c r="G282" s="185">
        <f t="shared" si="0"/>
        <v>0</v>
      </c>
      <c r="H282" s="161"/>
      <c r="I282" s="160">
        <f t="shared" si="1"/>
        <v>0</v>
      </c>
      <c r="J282" s="161"/>
      <c r="K282" s="160">
        <f t="shared" si="2"/>
        <v>0</v>
      </c>
      <c r="L282" s="160">
        <v>21</v>
      </c>
      <c r="M282" s="160">
        <f t="shared" si="3"/>
        <v>0</v>
      </c>
      <c r="N282" s="160">
        <v>0</v>
      </c>
      <c r="O282" s="160">
        <f t="shared" si="4"/>
        <v>0</v>
      </c>
      <c r="P282" s="160">
        <v>0</v>
      </c>
      <c r="Q282" s="160">
        <f t="shared" si="5"/>
        <v>0</v>
      </c>
      <c r="R282" s="160"/>
      <c r="S282" s="160" t="s">
        <v>147</v>
      </c>
      <c r="T282" s="160" t="s">
        <v>140</v>
      </c>
      <c r="U282" s="160">
        <v>0</v>
      </c>
      <c r="V282" s="160">
        <f t="shared" si="6"/>
        <v>0</v>
      </c>
      <c r="W282" s="160"/>
      <c r="X282" s="160" t="s">
        <v>444</v>
      </c>
      <c r="Y282" s="151"/>
      <c r="Z282" s="151"/>
      <c r="AA282" s="151"/>
      <c r="AB282" s="151"/>
      <c r="AC282" s="151"/>
      <c r="AD282" s="151"/>
      <c r="AE282" s="151"/>
      <c r="AF282" s="151"/>
      <c r="AG282" s="151" t="s">
        <v>445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80">
        <v>87</v>
      </c>
      <c r="B283" s="181" t="s">
        <v>480</v>
      </c>
      <c r="C283" s="190" t="s">
        <v>481</v>
      </c>
      <c r="D283" s="182" t="s">
        <v>449</v>
      </c>
      <c r="E283" s="183">
        <v>1</v>
      </c>
      <c r="F283" s="184"/>
      <c r="G283" s="185">
        <f t="shared" si="0"/>
        <v>0</v>
      </c>
      <c r="H283" s="161"/>
      <c r="I283" s="160">
        <f t="shared" si="1"/>
        <v>0</v>
      </c>
      <c r="J283" s="161"/>
      <c r="K283" s="160">
        <f t="shared" si="2"/>
        <v>0</v>
      </c>
      <c r="L283" s="160">
        <v>21</v>
      </c>
      <c r="M283" s="160">
        <f t="shared" si="3"/>
        <v>0</v>
      </c>
      <c r="N283" s="160">
        <v>0</v>
      </c>
      <c r="O283" s="160">
        <f t="shared" si="4"/>
        <v>0</v>
      </c>
      <c r="P283" s="160">
        <v>0</v>
      </c>
      <c r="Q283" s="160">
        <f t="shared" si="5"/>
        <v>0</v>
      </c>
      <c r="R283" s="160"/>
      <c r="S283" s="160" t="s">
        <v>147</v>
      </c>
      <c r="T283" s="160" t="s">
        <v>140</v>
      </c>
      <c r="U283" s="160">
        <v>0</v>
      </c>
      <c r="V283" s="160">
        <f t="shared" si="6"/>
        <v>0</v>
      </c>
      <c r="W283" s="160"/>
      <c r="X283" s="160" t="s">
        <v>444</v>
      </c>
      <c r="Y283" s="151"/>
      <c r="Z283" s="151"/>
      <c r="AA283" s="151"/>
      <c r="AB283" s="151"/>
      <c r="AC283" s="151"/>
      <c r="AD283" s="151"/>
      <c r="AE283" s="151"/>
      <c r="AF283" s="151"/>
      <c r="AG283" s="151" t="s">
        <v>445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80">
        <v>88</v>
      </c>
      <c r="B284" s="181" t="s">
        <v>482</v>
      </c>
      <c r="C284" s="190" t="s">
        <v>483</v>
      </c>
      <c r="D284" s="182" t="s">
        <v>449</v>
      </c>
      <c r="E284" s="183">
        <v>1</v>
      </c>
      <c r="F284" s="184"/>
      <c r="G284" s="185">
        <f t="shared" si="0"/>
        <v>0</v>
      </c>
      <c r="H284" s="161"/>
      <c r="I284" s="160">
        <f t="shared" si="1"/>
        <v>0</v>
      </c>
      <c r="J284" s="161"/>
      <c r="K284" s="160">
        <f t="shared" si="2"/>
        <v>0</v>
      </c>
      <c r="L284" s="160">
        <v>21</v>
      </c>
      <c r="M284" s="160">
        <f t="shared" si="3"/>
        <v>0</v>
      </c>
      <c r="N284" s="160">
        <v>0</v>
      </c>
      <c r="O284" s="160">
        <f t="shared" si="4"/>
        <v>0</v>
      </c>
      <c r="P284" s="160">
        <v>0</v>
      </c>
      <c r="Q284" s="160">
        <f t="shared" si="5"/>
        <v>0</v>
      </c>
      <c r="R284" s="160"/>
      <c r="S284" s="160" t="s">
        <v>147</v>
      </c>
      <c r="T284" s="160" t="s">
        <v>140</v>
      </c>
      <c r="U284" s="160">
        <v>0</v>
      </c>
      <c r="V284" s="160">
        <f t="shared" si="6"/>
        <v>0</v>
      </c>
      <c r="W284" s="160"/>
      <c r="X284" s="160" t="s">
        <v>444</v>
      </c>
      <c r="Y284" s="151"/>
      <c r="Z284" s="151"/>
      <c r="AA284" s="151"/>
      <c r="AB284" s="151"/>
      <c r="AC284" s="151"/>
      <c r="AD284" s="151"/>
      <c r="AE284" s="151"/>
      <c r="AF284" s="151"/>
      <c r="AG284" s="151" t="s">
        <v>445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ht="22.5" outlineLevel="1" x14ac:dyDescent="0.2">
      <c r="A285" s="180">
        <v>89</v>
      </c>
      <c r="B285" s="181" t="s">
        <v>484</v>
      </c>
      <c r="C285" s="190" t="s">
        <v>485</v>
      </c>
      <c r="D285" s="182" t="s">
        <v>449</v>
      </c>
      <c r="E285" s="183">
        <v>1</v>
      </c>
      <c r="F285" s="184"/>
      <c r="G285" s="185">
        <f t="shared" si="0"/>
        <v>0</v>
      </c>
      <c r="H285" s="161"/>
      <c r="I285" s="160">
        <f t="shared" si="1"/>
        <v>0</v>
      </c>
      <c r="J285" s="161"/>
      <c r="K285" s="160">
        <f t="shared" si="2"/>
        <v>0</v>
      </c>
      <c r="L285" s="160">
        <v>21</v>
      </c>
      <c r="M285" s="160">
        <f t="shared" si="3"/>
        <v>0</v>
      </c>
      <c r="N285" s="160">
        <v>0</v>
      </c>
      <c r="O285" s="160">
        <f t="shared" si="4"/>
        <v>0</v>
      </c>
      <c r="P285" s="160">
        <v>0</v>
      </c>
      <c r="Q285" s="160">
        <f t="shared" si="5"/>
        <v>0</v>
      </c>
      <c r="R285" s="160"/>
      <c r="S285" s="160" t="s">
        <v>147</v>
      </c>
      <c r="T285" s="160" t="s">
        <v>140</v>
      </c>
      <c r="U285" s="160">
        <v>0</v>
      </c>
      <c r="V285" s="160">
        <f t="shared" si="6"/>
        <v>0</v>
      </c>
      <c r="W285" s="160"/>
      <c r="X285" s="160" t="s">
        <v>444</v>
      </c>
      <c r="Y285" s="151"/>
      <c r="Z285" s="151"/>
      <c r="AA285" s="151"/>
      <c r="AB285" s="151"/>
      <c r="AC285" s="151"/>
      <c r="AD285" s="151"/>
      <c r="AE285" s="151"/>
      <c r="AF285" s="151"/>
      <c r="AG285" s="151" t="s">
        <v>445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80">
        <v>90</v>
      </c>
      <c r="B286" s="181" t="s">
        <v>486</v>
      </c>
      <c r="C286" s="190" t="s">
        <v>487</v>
      </c>
      <c r="D286" s="182" t="s">
        <v>449</v>
      </c>
      <c r="E286" s="183">
        <v>1</v>
      </c>
      <c r="F286" s="184"/>
      <c r="G286" s="185">
        <f t="shared" si="0"/>
        <v>0</v>
      </c>
      <c r="H286" s="161"/>
      <c r="I286" s="160">
        <f t="shared" si="1"/>
        <v>0</v>
      </c>
      <c r="J286" s="161"/>
      <c r="K286" s="160">
        <f t="shared" si="2"/>
        <v>0</v>
      </c>
      <c r="L286" s="160">
        <v>21</v>
      </c>
      <c r="M286" s="160">
        <f t="shared" si="3"/>
        <v>0</v>
      </c>
      <c r="N286" s="160">
        <v>0</v>
      </c>
      <c r="O286" s="160">
        <f t="shared" si="4"/>
        <v>0</v>
      </c>
      <c r="P286" s="160">
        <v>0</v>
      </c>
      <c r="Q286" s="160">
        <f t="shared" si="5"/>
        <v>0</v>
      </c>
      <c r="R286" s="160"/>
      <c r="S286" s="160" t="s">
        <v>147</v>
      </c>
      <c r="T286" s="160" t="s">
        <v>140</v>
      </c>
      <c r="U286" s="160">
        <v>0</v>
      </c>
      <c r="V286" s="160">
        <f t="shared" si="6"/>
        <v>0</v>
      </c>
      <c r="W286" s="160"/>
      <c r="X286" s="160" t="s">
        <v>444</v>
      </c>
      <c r="Y286" s="151"/>
      <c r="Z286" s="151"/>
      <c r="AA286" s="151"/>
      <c r="AB286" s="151"/>
      <c r="AC286" s="151"/>
      <c r="AD286" s="151"/>
      <c r="AE286" s="151"/>
      <c r="AF286" s="151"/>
      <c r="AG286" s="151" t="s">
        <v>445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80">
        <v>91</v>
      </c>
      <c r="B287" s="181" t="s">
        <v>488</v>
      </c>
      <c r="C287" s="190" t="s">
        <v>489</v>
      </c>
      <c r="D287" s="182" t="s">
        <v>449</v>
      </c>
      <c r="E287" s="183">
        <v>1</v>
      </c>
      <c r="F287" s="184"/>
      <c r="G287" s="185">
        <f t="shared" si="0"/>
        <v>0</v>
      </c>
      <c r="H287" s="161"/>
      <c r="I287" s="160">
        <f t="shared" si="1"/>
        <v>0</v>
      </c>
      <c r="J287" s="161"/>
      <c r="K287" s="160">
        <f t="shared" si="2"/>
        <v>0</v>
      </c>
      <c r="L287" s="160">
        <v>21</v>
      </c>
      <c r="M287" s="160">
        <f t="shared" si="3"/>
        <v>0</v>
      </c>
      <c r="N287" s="160">
        <v>0</v>
      </c>
      <c r="O287" s="160">
        <f t="shared" si="4"/>
        <v>0</v>
      </c>
      <c r="P287" s="160">
        <v>0</v>
      </c>
      <c r="Q287" s="160">
        <f t="shared" si="5"/>
        <v>0</v>
      </c>
      <c r="R287" s="160"/>
      <c r="S287" s="160" t="s">
        <v>147</v>
      </c>
      <c r="T287" s="160" t="s">
        <v>140</v>
      </c>
      <c r="U287" s="160">
        <v>0</v>
      </c>
      <c r="V287" s="160">
        <f t="shared" si="6"/>
        <v>0</v>
      </c>
      <c r="W287" s="160"/>
      <c r="X287" s="160" t="s">
        <v>444</v>
      </c>
      <c r="Y287" s="151"/>
      <c r="Z287" s="151"/>
      <c r="AA287" s="151"/>
      <c r="AB287" s="151"/>
      <c r="AC287" s="151"/>
      <c r="AD287" s="151"/>
      <c r="AE287" s="151"/>
      <c r="AF287" s="151"/>
      <c r="AG287" s="151" t="s">
        <v>445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80">
        <v>92</v>
      </c>
      <c r="B288" s="181" t="s">
        <v>490</v>
      </c>
      <c r="C288" s="190" t="s">
        <v>491</v>
      </c>
      <c r="D288" s="182" t="s">
        <v>449</v>
      </c>
      <c r="E288" s="183">
        <v>1</v>
      </c>
      <c r="F288" s="184"/>
      <c r="G288" s="185">
        <f t="shared" si="0"/>
        <v>0</v>
      </c>
      <c r="H288" s="161"/>
      <c r="I288" s="160">
        <f t="shared" si="1"/>
        <v>0</v>
      </c>
      <c r="J288" s="161"/>
      <c r="K288" s="160">
        <f t="shared" si="2"/>
        <v>0</v>
      </c>
      <c r="L288" s="160">
        <v>21</v>
      </c>
      <c r="M288" s="160">
        <f t="shared" si="3"/>
        <v>0</v>
      </c>
      <c r="N288" s="160">
        <v>0</v>
      </c>
      <c r="O288" s="160">
        <f t="shared" si="4"/>
        <v>0</v>
      </c>
      <c r="P288" s="160">
        <v>0</v>
      </c>
      <c r="Q288" s="160">
        <f t="shared" si="5"/>
        <v>0</v>
      </c>
      <c r="R288" s="160"/>
      <c r="S288" s="160" t="s">
        <v>147</v>
      </c>
      <c r="T288" s="160" t="s">
        <v>140</v>
      </c>
      <c r="U288" s="160">
        <v>0</v>
      </c>
      <c r="V288" s="160">
        <f t="shared" si="6"/>
        <v>0</v>
      </c>
      <c r="W288" s="160"/>
      <c r="X288" s="160" t="s">
        <v>444</v>
      </c>
      <c r="Y288" s="151"/>
      <c r="Z288" s="151"/>
      <c r="AA288" s="151"/>
      <c r="AB288" s="151"/>
      <c r="AC288" s="151"/>
      <c r="AD288" s="151"/>
      <c r="AE288" s="151"/>
      <c r="AF288" s="151"/>
      <c r="AG288" s="151" t="s">
        <v>445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ht="22.5" outlineLevel="1" x14ac:dyDescent="0.2">
      <c r="A289" s="180">
        <v>93</v>
      </c>
      <c r="B289" s="181" t="s">
        <v>492</v>
      </c>
      <c r="C289" s="190" t="s">
        <v>493</v>
      </c>
      <c r="D289" s="182" t="s">
        <v>449</v>
      </c>
      <c r="E289" s="183">
        <v>1</v>
      </c>
      <c r="F289" s="184"/>
      <c r="G289" s="185">
        <f t="shared" si="0"/>
        <v>0</v>
      </c>
      <c r="H289" s="161"/>
      <c r="I289" s="160">
        <f t="shared" si="1"/>
        <v>0</v>
      </c>
      <c r="J289" s="161"/>
      <c r="K289" s="160">
        <f t="shared" si="2"/>
        <v>0</v>
      </c>
      <c r="L289" s="160">
        <v>21</v>
      </c>
      <c r="M289" s="160">
        <f t="shared" si="3"/>
        <v>0</v>
      </c>
      <c r="N289" s="160">
        <v>0</v>
      </c>
      <c r="O289" s="160">
        <f t="shared" si="4"/>
        <v>0</v>
      </c>
      <c r="P289" s="160">
        <v>0</v>
      </c>
      <c r="Q289" s="160">
        <f t="shared" si="5"/>
        <v>0</v>
      </c>
      <c r="R289" s="160"/>
      <c r="S289" s="160" t="s">
        <v>147</v>
      </c>
      <c r="T289" s="160" t="s">
        <v>140</v>
      </c>
      <c r="U289" s="160">
        <v>0</v>
      </c>
      <c r="V289" s="160">
        <f t="shared" si="6"/>
        <v>0</v>
      </c>
      <c r="W289" s="160"/>
      <c r="X289" s="160" t="s">
        <v>444</v>
      </c>
      <c r="Y289" s="151"/>
      <c r="Z289" s="151"/>
      <c r="AA289" s="151"/>
      <c r="AB289" s="151"/>
      <c r="AC289" s="151"/>
      <c r="AD289" s="151"/>
      <c r="AE289" s="151"/>
      <c r="AF289" s="151"/>
      <c r="AG289" s="151" t="s">
        <v>445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x14ac:dyDescent="0.2">
      <c r="A290" s="167" t="s">
        <v>134</v>
      </c>
      <c r="B290" s="168" t="s">
        <v>78</v>
      </c>
      <c r="C290" s="187" t="s">
        <v>79</v>
      </c>
      <c r="D290" s="169"/>
      <c r="E290" s="170"/>
      <c r="F290" s="171"/>
      <c r="G290" s="172">
        <f>SUMIF(AG291:AG311,"&lt;&gt;NOR",G291:G311)</f>
        <v>0</v>
      </c>
      <c r="H290" s="166"/>
      <c r="I290" s="166">
        <f>SUM(I291:I311)</f>
        <v>0</v>
      </c>
      <c r="J290" s="166"/>
      <c r="K290" s="166">
        <f>SUM(K291:K311)</f>
        <v>0</v>
      </c>
      <c r="L290" s="166"/>
      <c r="M290" s="166">
        <f>SUM(M291:M311)</f>
        <v>0</v>
      </c>
      <c r="N290" s="166"/>
      <c r="O290" s="166">
        <f>SUM(O291:O311)</f>
        <v>21.34</v>
      </c>
      <c r="P290" s="166"/>
      <c r="Q290" s="166">
        <f>SUM(Q291:Q311)</f>
        <v>0</v>
      </c>
      <c r="R290" s="166"/>
      <c r="S290" s="166"/>
      <c r="T290" s="166"/>
      <c r="U290" s="166"/>
      <c r="V290" s="166">
        <f>SUM(V291:V311)</f>
        <v>265.56</v>
      </c>
      <c r="W290" s="166"/>
      <c r="X290" s="166"/>
      <c r="AG290" t="s">
        <v>135</v>
      </c>
    </row>
    <row r="291" spans="1:60" outlineLevel="1" x14ac:dyDescent="0.2">
      <c r="A291" s="173">
        <v>94</v>
      </c>
      <c r="B291" s="174" t="s">
        <v>494</v>
      </c>
      <c r="C291" s="188" t="s">
        <v>495</v>
      </c>
      <c r="D291" s="175" t="s">
        <v>222</v>
      </c>
      <c r="E291" s="176">
        <v>685.8</v>
      </c>
      <c r="F291" s="177"/>
      <c r="G291" s="178">
        <f>ROUND(E291*F291,2)</f>
        <v>0</v>
      </c>
      <c r="H291" s="161"/>
      <c r="I291" s="160">
        <f>ROUND(E291*H291,2)</f>
        <v>0</v>
      </c>
      <c r="J291" s="161"/>
      <c r="K291" s="160">
        <f>ROUND(E291*J291,2)</f>
        <v>0</v>
      </c>
      <c r="L291" s="160">
        <v>21</v>
      </c>
      <c r="M291" s="160">
        <f>G291*(1+L291/100)</f>
        <v>0</v>
      </c>
      <c r="N291" s="160">
        <v>2.426E-2</v>
      </c>
      <c r="O291" s="160">
        <f>ROUND(E291*N291,2)</f>
        <v>16.64</v>
      </c>
      <c r="P291" s="160">
        <v>0</v>
      </c>
      <c r="Q291" s="160">
        <f>ROUND(E291*P291,2)</f>
        <v>0</v>
      </c>
      <c r="R291" s="160"/>
      <c r="S291" s="160" t="s">
        <v>139</v>
      </c>
      <c r="T291" s="160" t="s">
        <v>140</v>
      </c>
      <c r="U291" s="160">
        <v>0.14199999999999999</v>
      </c>
      <c r="V291" s="160">
        <f>ROUND(E291*U291,2)</f>
        <v>97.38</v>
      </c>
      <c r="W291" s="160"/>
      <c r="X291" s="160" t="s">
        <v>141</v>
      </c>
      <c r="Y291" s="151"/>
      <c r="Z291" s="151"/>
      <c r="AA291" s="151"/>
      <c r="AB291" s="151"/>
      <c r="AC291" s="151"/>
      <c r="AD291" s="151"/>
      <c r="AE291" s="151"/>
      <c r="AF291" s="151"/>
      <c r="AG291" s="151" t="s">
        <v>242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189" t="s">
        <v>496</v>
      </c>
      <c r="D292" s="162"/>
      <c r="E292" s="163">
        <v>379.8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144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8"/>
      <c r="B293" s="159"/>
      <c r="C293" s="189" t="s">
        <v>497</v>
      </c>
      <c r="D293" s="162"/>
      <c r="E293" s="163">
        <v>306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1"/>
      <c r="Z293" s="151"/>
      <c r="AA293" s="151"/>
      <c r="AB293" s="151"/>
      <c r="AC293" s="151"/>
      <c r="AD293" s="151"/>
      <c r="AE293" s="151"/>
      <c r="AF293" s="151"/>
      <c r="AG293" s="151" t="s">
        <v>144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73">
        <v>95</v>
      </c>
      <c r="B294" s="174" t="s">
        <v>498</v>
      </c>
      <c r="C294" s="188" t="s">
        <v>499</v>
      </c>
      <c r="D294" s="175" t="s">
        <v>222</v>
      </c>
      <c r="E294" s="176">
        <v>3429</v>
      </c>
      <c r="F294" s="177"/>
      <c r="G294" s="178">
        <f>ROUND(E294*F294,2)</f>
        <v>0</v>
      </c>
      <c r="H294" s="161"/>
      <c r="I294" s="160">
        <f>ROUND(E294*H294,2)</f>
        <v>0</v>
      </c>
      <c r="J294" s="161"/>
      <c r="K294" s="160">
        <f>ROUND(E294*J294,2)</f>
        <v>0</v>
      </c>
      <c r="L294" s="160">
        <v>21</v>
      </c>
      <c r="M294" s="160">
        <f>G294*(1+L294/100)</f>
        <v>0</v>
      </c>
      <c r="N294" s="160">
        <v>1.0200000000000001E-3</v>
      </c>
      <c r="O294" s="160">
        <f>ROUND(E294*N294,2)</f>
        <v>3.5</v>
      </c>
      <c r="P294" s="160">
        <v>0</v>
      </c>
      <c r="Q294" s="160">
        <f>ROUND(E294*P294,2)</f>
        <v>0</v>
      </c>
      <c r="R294" s="160"/>
      <c r="S294" s="160" t="s">
        <v>139</v>
      </c>
      <c r="T294" s="160" t="s">
        <v>140</v>
      </c>
      <c r="U294" s="160">
        <v>7.0000000000000001E-3</v>
      </c>
      <c r="V294" s="160">
        <f>ROUND(E294*U294,2)</f>
        <v>24</v>
      </c>
      <c r="W294" s="160"/>
      <c r="X294" s="160" t="s">
        <v>141</v>
      </c>
      <c r="Y294" s="151"/>
      <c r="Z294" s="151"/>
      <c r="AA294" s="151"/>
      <c r="AB294" s="151"/>
      <c r="AC294" s="151"/>
      <c r="AD294" s="151"/>
      <c r="AE294" s="151"/>
      <c r="AF294" s="151"/>
      <c r="AG294" s="151" t="s">
        <v>242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58"/>
      <c r="B295" s="159"/>
      <c r="C295" s="189" t="s">
        <v>500</v>
      </c>
      <c r="D295" s="162"/>
      <c r="E295" s="163">
        <v>3429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51"/>
      <c r="Z295" s="151"/>
      <c r="AA295" s="151"/>
      <c r="AB295" s="151"/>
      <c r="AC295" s="151"/>
      <c r="AD295" s="151"/>
      <c r="AE295" s="151"/>
      <c r="AF295" s="151"/>
      <c r="AG295" s="151" t="s">
        <v>144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73">
        <v>96</v>
      </c>
      <c r="B296" s="174" t="s">
        <v>501</v>
      </c>
      <c r="C296" s="188" t="s">
        <v>502</v>
      </c>
      <c r="D296" s="175" t="s">
        <v>222</v>
      </c>
      <c r="E296" s="176">
        <v>685.8</v>
      </c>
      <c r="F296" s="177"/>
      <c r="G296" s="178">
        <f>ROUND(E296*F296,2)</f>
        <v>0</v>
      </c>
      <c r="H296" s="161"/>
      <c r="I296" s="160">
        <f>ROUND(E296*H296,2)</f>
        <v>0</v>
      </c>
      <c r="J296" s="161"/>
      <c r="K296" s="160">
        <f>ROUND(E296*J296,2)</f>
        <v>0</v>
      </c>
      <c r="L296" s="160">
        <v>21</v>
      </c>
      <c r="M296" s="160">
        <f>G296*(1+L296/100)</f>
        <v>0</v>
      </c>
      <c r="N296" s="160">
        <v>0</v>
      </c>
      <c r="O296" s="160">
        <f>ROUND(E296*N296,2)</f>
        <v>0</v>
      </c>
      <c r="P296" s="160">
        <v>0</v>
      </c>
      <c r="Q296" s="160">
        <f>ROUND(E296*P296,2)</f>
        <v>0</v>
      </c>
      <c r="R296" s="160"/>
      <c r="S296" s="160" t="s">
        <v>139</v>
      </c>
      <c r="T296" s="160" t="s">
        <v>140</v>
      </c>
      <c r="U296" s="160">
        <v>0.12</v>
      </c>
      <c r="V296" s="160">
        <f>ROUND(E296*U296,2)</f>
        <v>82.3</v>
      </c>
      <c r="W296" s="160"/>
      <c r="X296" s="160" t="s">
        <v>141</v>
      </c>
      <c r="Y296" s="151"/>
      <c r="Z296" s="151"/>
      <c r="AA296" s="151"/>
      <c r="AB296" s="151"/>
      <c r="AC296" s="151"/>
      <c r="AD296" s="151"/>
      <c r="AE296" s="151"/>
      <c r="AF296" s="151"/>
      <c r="AG296" s="151" t="s">
        <v>242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58"/>
      <c r="B297" s="159"/>
      <c r="C297" s="189" t="s">
        <v>503</v>
      </c>
      <c r="D297" s="162"/>
      <c r="E297" s="163">
        <v>685.8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144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ht="22.5" outlineLevel="1" x14ac:dyDescent="0.2">
      <c r="A298" s="173">
        <v>97</v>
      </c>
      <c r="B298" s="174" t="s">
        <v>504</v>
      </c>
      <c r="C298" s="188" t="s">
        <v>505</v>
      </c>
      <c r="D298" s="175" t="s">
        <v>222</v>
      </c>
      <c r="E298" s="176">
        <v>76.5</v>
      </c>
      <c r="F298" s="177"/>
      <c r="G298" s="178">
        <f>ROUND(E298*F298,2)</f>
        <v>0</v>
      </c>
      <c r="H298" s="161"/>
      <c r="I298" s="160">
        <f>ROUND(E298*H298,2)</f>
        <v>0</v>
      </c>
      <c r="J298" s="161"/>
      <c r="K298" s="160">
        <f>ROUND(E298*J298,2)</f>
        <v>0</v>
      </c>
      <c r="L298" s="160">
        <v>21</v>
      </c>
      <c r="M298" s="160">
        <f>G298*(1+L298/100)</f>
        <v>0</v>
      </c>
      <c r="N298" s="160">
        <v>5.9199999999999999E-3</v>
      </c>
      <c r="O298" s="160">
        <f>ROUND(E298*N298,2)</f>
        <v>0.45</v>
      </c>
      <c r="P298" s="160">
        <v>0</v>
      </c>
      <c r="Q298" s="160">
        <f>ROUND(E298*P298,2)</f>
        <v>0</v>
      </c>
      <c r="R298" s="160"/>
      <c r="S298" s="160" t="s">
        <v>139</v>
      </c>
      <c r="T298" s="160" t="s">
        <v>140</v>
      </c>
      <c r="U298" s="160">
        <v>0.26</v>
      </c>
      <c r="V298" s="160">
        <f>ROUND(E298*U298,2)</f>
        <v>19.89</v>
      </c>
      <c r="W298" s="160"/>
      <c r="X298" s="160" t="s">
        <v>141</v>
      </c>
      <c r="Y298" s="151"/>
      <c r="Z298" s="151"/>
      <c r="AA298" s="151"/>
      <c r="AB298" s="151"/>
      <c r="AC298" s="151"/>
      <c r="AD298" s="151"/>
      <c r="AE298" s="151"/>
      <c r="AF298" s="151"/>
      <c r="AG298" s="151" t="s">
        <v>242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">
      <c r="A299" s="158"/>
      <c r="B299" s="159"/>
      <c r="C299" s="189" t="s">
        <v>506</v>
      </c>
      <c r="D299" s="162"/>
      <c r="E299" s="163">
        <v>25.5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51"/>
      <c r="Z299" s="151"/>
      <c r="AA299" s="151"/>
      <c r="AB299" s="151"/>
      <c r="AC299" s="151"/>
      <c r="AD299" s="151"/>
      <c r="AE299" s="151"/>
      <c r="AF299" s="151"/>
      <c r="AG299" s="151" t="s">
        <v>144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189" t="s">
        <v>507</v>
      </c>
      <c r="D300" s="162"/>
      <c r="E300" s="163">
        <v>51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51"/>
      <c r="Z300" s="151"/>
      <c r="AA300" s="151"/>
      <c r="AB300" s="151"/>
      <c r="AC300" s="151"/>
      <c r="AD300" s="151"/>
      <c r="AE300" s="151"/>
      <c r="AF300" s="151"/>
      <c r="AG300" s="151" t="s">
        <v>144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73">
        <v>98</v>
      </c>
      <c r="B301" s="174" t="s">
        <v>508</v>
      </c>
      <c r="C301" s="188" t="s">
        <v>509</v>
      </c>
      <c r="D301" s="175" t="s">
        <v>222</v>
      </c>
      <c r="E301" s="176">
        <v>685.5</v>
      </c>
      <c r="F301" s="177"/>
      <c r="G301" s="178">
        <f>ROUND(E301*F301,2)</f>
        <v>0</v>
      </c>
      <c r="H301" s="161"/>
      <c r="I301" s="160">
        <f>ROUND(E301*H301,2)</f>
        <v>0</v>
      </c>
      <c r="J301" s="161"/>
      <c r="K301" s="160">
        <f>ROUND(E301*J301,2)</f>
        <v>0</v>
      </c>
      <c r="L301" s="160">
        <v>21</v>
      </c>
      <c r="M301" s="160">
        <f>G301*(1+L301/100)</f>
        <v>0</v>
      </c>
      <c r="N301" s="160">
        <v>0</v>
      </c>
      <c r="O301" s="160">
        <f>ROUND(E301*N301,2)</f>
        <v>0</v>
      </c>
      <c r="P301" s="160">
        <v>0</v>
      </c>
      <c r="Q301" s="160">
        <f>ROUND(E301*P301,2)</f>
        <v>0</v>
      </c>
      <c r="R301" s="160"/>
      <c r="S301" s="160" t="s">
        <v>139</v>
      </c>
      <c r="T301" s="160" t="s">
        <v>140</v>
      </c>
      <c r="U301" s="160">
        <v>3.0300000000000001E-2</v>
      </c>
      <c r="V301" s="160">
        <f>ROUND(E301*U301,2)</f>
        <v>20.77</v>
      </c>
      <c r="W301" s="160"/>
      <c r="X301" s="160" t="s">
        <v>141</v>
      </c>
      <c r="Y301" s="151"/>
      <c r="Z301" s="151"/>
      <c r="AA301" s="151"/>
      <c r="AB301" s="151"/>
      <c r="AC301" s="151"/>
      <c r="AD301" s="151"/>
      <c r="AE301" s="151"/>
      <c r="AF301" s="151"/>
      <c r="AG301" s="151" t="s">
        <v>242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189" t="s">
        <v>510</v>
      </c>
      <c r="D302" s="162"/>
      <c r="E302" s="163">
        <v>685.5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51"/>
      <c r="Z302" s="151"/>
      <c r="AA302" s="151"/>
      <c r="AB302" s="151"/>
      <c r="AC302" s="151"/>
      <c r="AD302" s="151"/>
      <c r="AE302" s="151"/>
      <c r="AF302" s="151"/>
      <c r="AG302" s="151" t="s">
        <v>144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73">
        <v>99</v>
      </c>
      <c r="B303" s="174" t="s">
        <v>511</v>
      </c>
      <c r="C303" s="188" t="s">
        <v>512</v>
      </c>
      <c r="D303" s="175" t="s">
        <v>222</v>
      </c>
      <c r="E303" s="176">
        <v>3429</v>
      </c>
      <c r="F303" s="177"/>
      <c r="G303" s="178">
        <f>ROUND(E303*F303,2)</f>
        <v>0</v>
      </c>
      <c r="H303" s="161"/>
      <c r="I303" s="160">
        <f>ROUND(E303*H303,2)</f>
        <v>0</v>
      </c>
      <c r="J303" s="161"/>
      <c r="K303" s="160">
        <f>ROUND(E303*J303,2)</f>
        <v>0</v>
      </c>
      <c r="L303" s="160">
        <v>21</v>
      </c>
      <c r="M303" s="160">
        <f>G303*(1+L303/100)</f>
        <v>0</v>
      </c>
      <c r="N303" s="160">
        <v>0</v>
      </c>
      <c r="O303" s="160">
        <f>ROUND(E303*N303,2)</f>
        <v>0</v>
      </c>
      <c r="P303" s="160">
        <v>0</v>
      </c>
      <c r="Q303" s="160">
        <f>ROUND(E303*P303,2)</f>
        <v>0</v>
      </c>
      <c r="R303" s="160"/>
      <c r="S303" s="160" t="s">
        <v>139</v>
      </c>
      <c r="T303" s="160" t="s">
        <v>140</v>
      </c>
      <c r="U303" s="160">
        <v>0</v>
      </c>
      <c r="V303" s="160">
        <f>ROUND(E303*U303,2)</f>
        <v>0</v>
      </c>
      <c r="W303" s="160"/>
      <c r="X303" s="160" t="s">
        <v>141</v>
      </c>
      <c r="Y303" s="151"/>
      <c r="Z303" s="151"/>
      <c r="AA303" s="151"/>
      <c r="AB303" s="151"/>
      <c r="AC303" s="151"/>
      <c r="AD303" s="151"/>
      <c r="AE303" s="151"/>
      <c r="AF303" s="151"/>
      <c r="AG303" s="151" t="s">
        <v>242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189" t="s">
        <v>500</v>
      </c>
      <c r="D304" s="162"/>
      <c r="E304" s="163">
        <v>3429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51"/>
      <c r="Z304" s="151"/>
      <c r="AA304" s="151"/>
      <c r="AB304" s="151"/>
      <c r="AC304" s="151"/>
      <c r="AD304" s="151"/>
      <c r="AE304" s="151"/>
      <c r="AF304" s="151"/>
      <c r="AG304" s="151" t="s">
        <v>144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73">
        <v>100</v>
      </c>
      <c r="B305" s="174" t="s">
        <v>513</v>
      </c>
      <c r="C305" s="188" t="s">
        <v>514</v>
      </c>
      <c r="D305" s="175" t="s">
        <v>222</v>
      </c>
      <c r="E305" s="176">
        <v>685.8</v>
      </c>
      <c r="F305" s="177"/>
      <c r="G305" s="178">
        <f>ROUND(E305*F305,2)</f>
        <v>0</v>
      </c>
      <c r="H305" s="161"/>
      <c r="I305" s="160">
        <f>ROUND(E305*H305,2)</f>
        <v>0</v>
      </c>
      <c r="J305" s="161"/>
      <c r="K305" s="160">
        <f>ROUND(E305*J305,2)</f>
        <v>0</v>
      </c>
      <c r="L305" s="160">
        <v>21</v>
      </c>
      <c r="M305" s="160">
        <f>G305*(1+L305/100)</f>
        <v>0</v>
      </c>
      <c r="N305" s="160">
        <v>0</v>
      </c>
      <c r="O305" s="160">
        <f>ROUND(E305*N305,2)</f>
        <v>0</v>
      </c>
      <c r="P305" s="160">
        <v>0</v>
      </c>
      <c r="Q305" s="160">
        <f>ROUND(E305*P305,2)</f>
        <v>0</v>
      </c>
      <c r="R305" s="160"/>
      <c r="S305" s="160" t="s">
        <v>139</v>
      </c>
      <c r="T305" s="160" t="s">
        <v>140</v>
      </c>
      <c r="U305" s="160">
        <v>1.7999999999999999E-2</v>
      </c>
      <c r="V305" s="160">
        <f>ROUND(E305*U305,2)</f>
        <v>12.34</v>
      </c>
      <c r="W305" s="160"/>
      <c r="X305" s="160" t="s">
        <v>141</v>
      </c>
      <c r="Y305" s="151"/>
      <c r="Z305" s="151"/>
      <c r="AA305" s="151"/>
      <c r="AB305" s="151"/>
      <c r="AC305" s="151"/>
      <c r="AD305" s="151"/>
      <c r="AE305" s="151"/>
      <c r="AF305" s="151"/>
      <c r="AG305" s="151" t="s">
        <v>242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189" t="s">
        <v>503</v>
      </c>
      <c r="D306" s="162"/>
      <c r="E306" s="163">
        <v>685.8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51"/>
      <c r="Z306" s="151"/>
      <c r="AA306" s="151"/>
      <c r="AB306" s="151"/>
      <c r="AC306" s="151"/>
      <c r="AD306" s="151"/>
      <c r="AE306" s="151"/>
      <c r="AF306" s="151"/>
      <c r="AG306" s="151" t="s">
        <v>144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73">
        <v>101</v>
      </c>
      <c r="B307" s="174" t="s">
        <v>515</v>
      </c>
      <c r="C307" s="188" t="s">
        <v>516</v>
      </c>
      <c r="D307" s="175" t="s">
        <v>138</v>
      </c>
      <c r="E307" s="176">
        <v>19.600000000000001</v>
      </c>
      <c r="F307" s="177"/>
      <c r="G307" s="178">
        <f>ROUND(E307*F307,2)</f>
        <v>0</v>
      </c>
      <c r="H307" s="161"/>
      <c r="I307" s="160">
        <f>ROUND(E307*H307,2)</f>
        <v>0</v>
      </c>
      <c r="J307" s="161"/>
      <c r="K307" s="160">
        <f>ROUND(E307*J307,2)</f>
        <v>0</v>
      </c>
      <c r="L307" s="160">
        <v>21</v>
      </c>
      <c r="M307" s="160">
        <f>G307*(1+L307/100)</f>
        <v>0</v>
      </c>
      <c r="N307" s="160">
        <v>2.4819999999999998E-2</v>
      </c>
      <c r="O307" s="160">
        <f>ROUND(E307*N307,2)</f>
        <v>0.49</v>
      </c>
      <c r="P307" s="160">
        <v>0</v>
      </c>
      <c r="Q307" s="160">
        <f>ROUND(E307*P307,2)</f>
        <v>0</v>
      </c>
      <c r="R307" s="160"/>
      <c r="S307" s="160" t="s">
        <v>139</v>
      </c>
      <c r="T307" s="160" t="s">
        <v>140</v>
      </c>
      <c r="U307" s="160">
        <v>0.23899999999999999</v>
      </c>
      <c r="V307" s="160">
        <f>ROUND(E307*U307,2)</f>
        <v>4.68</v>
      </c>
      <c r="W307" s="160"/>
      <c r="X307" s="160" t="s">
        <v>141</v>
      </c>
      <c r="Y307" s="151"/>
      <c r="Z307" s="151"/>
      <c r="AA307" s="151"/>
      <c r="AB307" s="151"/>
      <c r="AC307" s="151"/>
      <c r="AD307" s="151"/>
      <c r="AE307" s="151"/>
      <c r="AF307" s="151"/>
      <c r="AG307" s="151" t="s">
        <v>242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189" t="s">
        <v>517</v>
      </c>
      <c r="D308" s="162"/>
      <c r="E308" s="163">
        <v>19.600000000000001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51"/>
      <c r="Z308" s="151"/>
      <c r="AA308" s="151"/>
      <c r="AB308" s="151"/>
      <c r="AC308" s="151"/>
      <c r="AD308" s="151"/>
      <c r="AE308" s="151"/>
      <c r="AF308" s="151"/>
      <c r="AG308" s="151" t="s">
        <v>144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73">
        <v>102</v>
      </c>
      <c r="B309" s="174" t="s">
        <v>518</v>
      </c>
      <c r="C309" s="188" t="s">
        <v>519</v>
      </c>
      <c r="D309" s="175" t="s">
        <v>138</v>
      </c>
      <c r="E309" s="176">
        <v>117.6</v>
      </c>
      <c r="F309" s="177"/>
      <c r="G309" s="178">
        <f>ROUND(E309*F309,2)</f>
        <v>0</v>
      </c>
      <c r="H309" s="161"/>
      <c r="I309" s="160">
        <f>ROUND(E309*H309,2)</f>
        <v>0</v>
      </c>
      <c r="J309" s="161"/>
      <c r="K309" s="160">
        <f>ROUND(E309*J309,2)</f>
        <v>0</v>
      </c>
      <c r="L309" s="160">
        <v>21</v>
      </c>
      <c r="M309" s="160">
        <f>G309*(1+L309/100)</f>
        <v>0</v>
      </c>
      <c r="N309" s="160">
        <v>2.2499999999999998E-3</v>
      </c>
      <c r="O309" s="160">
        <f>ROUND(E309*N309,2)</f>
        <v>0.26</v>
      </c>
      <c r="P309" s="160">
        <v>0</v>
      </c>
      <c r="Q309" s="160">
        <f>ROUND(E309*P309,2)</f>
        <v>0</v>
      </c>
      <c r="R309" s="160"/>
      <c r="S309" s="160" t="s">
        <v>139</v>
      </c>
      <c r="T309" s="160" t="s">
        <v>140</v>
      </c>
      <c r="U309" s="160">
        <v>0.01</v>
      </c>
      <c r="V309" s="160">
        <f>ROUND(E309*U309,2)</f>
        <v>1.18</v>
      </c>
      <c r="W309" s="160"/>
      <c r="X309" s="160" t="s">
        <v>141</v>
      </c>
      <c r="Y309" s="151"/>
      <c r="Z309" s="151"/>
      <c r="AA309" s="151"/>
      <c r="AB309" s="151"/>
      <c r="AC309" s="151"/>
      <c r="AD309" s="151"/>
      <c r="AE309" s="151"/>
      <c r="AF309" s="151"/>
      <c r="AG309" s="151" t="s">
        <v>242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189" t="s">
        <v>520</v>
      </c>
      <c r="D310" s="162"/>
      <c r="E310" s="163">
        <v>117.6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51"/>
      <c r="Z310" s="151"/>
      <c r="AA310" s="151"/>
      <c r="AB310" s="151"/>
      <c r="AC310" s="151"/>
      <c r="AD310" s="151"/>
      <c r="AE310" s="151"/>
      <c r="AF310" s="151"/>
      <c r="AG310" s="151" t="s">
        <v>144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80">
        <v>103</v>
      </c>
      <c r="B311" s="181" t="s">
        <v>521</v>
      </c>
      <c r="C311" s="190" t="s">
        <v>522</v>
      </c>
      <c r="D311" s="182" t="s">
        <v>138</v>
      </c>
      <c r="E311" s="183">
        <v>19.600000000000001</v>
      </c>
      <c r="F311" s="184"/>
      <c r="G311" s="185">
        <f>ROUND(E311*F311,2)</f>
        <v>0</v>
      </c>
      <c r="H311" s="161"/>
      <c r="I311" s="160">
        <f>ROUND(E311*H311,2)</f>
        <v>0</v>
      </c>
      <c r="J311" s="161"/>
      <c r="K311" s="160">
        <f>ROUND(E311*J311,2)</f>
        <v>0</v>
      </c>
      <c r="L311" s="160">
        <v>21</v>
      </c>
      <c r="M311" s="160">
        <f>G311*(1+L311/100)</f>
        <v>0</v>
      </c>
      <c r="N311" s="160">
        <v>0</v>
      </c>
      <c r="O311" s="160">
        <f>ROUND(E311*N311,2)</f>
        <v>0</v>
      </c>
      <c r="P311" s="160">
        <v>0</v>
      </c>
      <c r="Q311" s="160">
        <f>ROUND(E311*P311,2)</f>
        <v>0</v>
      </c>
      <c r="R311" s="160"/>
      <c r="S311" s="160" t="s">
        <v>139</v>
      </c>
      <c r="T311" s="160" t="s">
        <v>140</v>
      </c>
      <c r="U311" s="160">
        <v>0.154</v>
      </c>
      <c r="V311" s="160">
        <f>ROUND(E311*U311,2)</f>
        <v>3.02</v>
      </c>
      <c r="W311" s="160"/>
      <c r="X311" s="160" t="s">
        <v>141</v>
      </c>
      <c r="Y311" s="151"/>
      <c r="Z311" s="151"/>
      <c r="AA311" s="151"/>
      <c r="AB311" s="151"/>
      <c r="AC311" s="151"/>
      <c r="AD311" s="151"/>
      <c r="AE311" s="151"/>
      <c r="AF311" s="151"/>
      <c r="AG311" s="151" t="s">
        <v>242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ht="25.5" x14ac:dyDescent="0.2">
      <c r="A312" s="167" t="s">
        <v>134</v>
      </c>
      <c r="B312" s="168" t="s">
        <v>80</v>
      </c>
      <c r="C312" s="187" t="s">
        <v>81</v>
      </c>
      <c r="D312" s="169"/>
      <c r="E312" s="170"/>
      <c r="F312" s="171"/>
      <c r="G312" s="172">
        <f>SUMIF(AG313:AG328,"&lt;&gt;NOR",G313:G328)</f>
        <v>0</v>
      </c>
      <c r="H312" s="166"/>
      <c r="I312" s="166">
        <f>SUM(I313:I328)</f>
        <v>0</v>
      </c>
      <c r="J312" s="166"/>
      <c r="K312" s="166">
        <f>SUM(K313:K328)</f>
        <v>0</v>
      </c>
      <c r="L312" s="166"/>
      <c r="M312" s="166">
        <f>SUM(M313:M328)</f>
        <v>0</v>
      </c>
      <c r="N312" s="166"/>
      <c r="O312" s="166">
        <f>SUM(O313:O328)</f>
        <v>0.04</v>
      </c>
      <c r="P312" s="166"/>
      <c r="Q312" s="166">
        <f>SUM(Q313:Q328)</f>
        <v>13.5</v>
      </c>
      <c r="R312" s="166"/>
      <c r="S312" s="166"/>
      <c r="T312" s="166"/>
      <c r="U312" s="166"/>
      <c r="V312" s="166">
        <f>SUM(V313:V328)</f>
        <v>517.63</v>
      </c>
      <c r="W312" s="166"/>
      <c r="X312" s="166"/>
      <c r="AG312" t="s">
        <v>135</v>
      </c>
    </row>
    <row r="313" spans="1:60" ht="22.5" outlineLevel="1" x14ac:dyDescent="0.2">
      <c r="A313" s="180">
        <v>104</v>
      </c>
      <c r="B313" s="181" t="s">
        <v>523</v>
      </c>
      <c r="C313" s="190" t="s">
        <v>524</v>
      </c>
      <c r="D313" s="182" t="s">
        <v>138</v>
      </c>
      <c r="E313" s="183">
        <v>13</v>
      </c>
      <c r="F313" s="184"/>
      <c r="G313" s="185">
        <f>ROUND(E313*F313,2)</f>
        <v>0</v>
      </c>
      <c r="H313" s="161"/>
      <c r="I313" s="160">
        <f>ROUND(E313*H313,2)</f>
        <v>0</v>
      </c>
      <c r="J313" s="161"/>
      <c r="K313" s="160">
        <f>ROUND(E313*J313,2)</f>
        <v>0</v>
      </c>
      <c r="L313" s="160">
        <v>21</v>
      </c>
      <c r="M313" s="160">
        <f>G313*(1+L313/100)</f>
        <v>0</v>
      </c>
      <c r="N313" s="160">
        <v>4.4999999999999999E-4</v>
      </c>
      <c r="O313" s="160">
        <f>ROUND(E313*N313,2)</f>
        <v>0.01</v>
      </c>
      <c r="P313" s="160">
        <v>0</v>
      </c>
      <c r="Q313" s="160">
        <f>ROUND(E313*P313,2)</f>
        <v>0</v>
      </c>
      <c r="R313" s="160"/>
      <c r="S313" s="160" t="s">
        <v>139</v>
      </c>
      <c r="T313" s="160" t="s">
        <v>140</v>
      </c>
      <c r="U313" s="160">
        <v>0.3</v>
      </c>
      <c r="V313" s="160">
        <f>ROUND(E313*U313,2)</f>
        <v>3.9</v>
      </c>
      <c r="W313" s="160"/>
      <c r="X313" s="160" t="s">
        <v>141</v>
      </c>
      <c r="Y313" s="151"/>
      <c r="Z313" s="151"/>
      <c r="AA313" s="151"/>
      <c r="AB313" s="151"/>
      <c r="AC313" s="151"/>
      <c r="AD313" s="151"/>
      <c r="AE313" s="151"/>
      <c r="AF313" s="151"/>
      <c r="AG313" s="151" t="s">
        <v>142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73">
        <v>105</v>
      </c>
      <c r="B314" s="174" t="s">
        <v>525</v>
      </c>
      <c r="C314" s="188" t="s">
        <v>526</v>
      </c>
      <c r="D314" s="175" t="s">
        <v>222</v>
      </c>
      <c r="E314" s="176">
        <v>864</v>
      </c>
      <c r="F314" s="177"/>
      <c r="G314" s="178">
        <f>ROUND(E314*F314,2)</f>
        <v>0</v>
      </c>
      <c r="H314" s="161"/>
      <c r="I314" s="160">
        <f>ROUND(E314*H314,2)</f>
        <v>0</v>
      </c>
      <c r="J314" s="161"/>
      <c r="K314" s="160">
        <f>ROUND(E314*J314,2)</f>
        <v>0</v>
      </c>
      <c r="L314" s="160">
        <v>21</v>
      </c>
      <c r="M314" s="160">
        <f>G314*(1+L314/100)</f>
        <v>0</v>
      </c>
      <c r="N314" s="160">
        <v>4.0000000000000003E-5</v>
      </c>
      <c r="O314" s="160">
        <f>ROUND(E314*N314,2)</f>
        <v>0.03</v>
      </c>
      <c r="P314" s="160">
        <v>0</v>
      </c>
      <c r="Q314" s="160">
        <f>ROUND(E314*P314,2)</f>
        <v>0</v>
      </c>
      <c r="R314" s="160"/>
      <c r="S314" s="160" t="s">
        <v>139</v>
      </c>
      <c r="T314" s="160" t="s">
        <v>140</v>
      </c>
      <c r="U314" s="160">
        <v>0.308</v>
      </c>
      <c r="V314" s="160">
        <f>ROUND(E314*U314,2)</f>
        <v>266.11</v>
      </c>
      <c r="W314" s="160"/>
      <c r="X314" s="160" t="s">
        <v>141</v>
      </c>
      <c r="Y314" s="151"/>
      <c r="Z314" s="151"/>
      <c r="AA314" s="151"/>
      <c r="AB314" s="151"/>
      <c r="AC314" s="151"/>
      <c r="AD314" s="151"/>
      <c r="AE314" s="151"/>
      <c r="AF314" s="151"/>
      <c r="AG314" s="151" t="s">
        <v>242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189" t="s">
        <v>527</v>
      </c>
      <c r="D315" s="162"/>
      <c r="E315" s="163">
        <v>864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51"/>
      <c r="Z315" s="151"/>
      <c r="AA315" s="151"/>
      <c r="AB315" s="151"/>
      <c r="AC315" s="151"/>
      <c r="AD315" s="151"/>
      <c r="AE315" s="151"/>
      <c r="AF315" s="151"/>
      <c r="AG315" s="151" t="s">
        <v>144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73">
        <v>106</v>
      </c>
      <c r="B316" s="174" t="s">
        <v>528</v>
      </c>
      <c r="C316" s="188" t="s">
        <v>529</v>
      </c>
      <c r="D316" s="175" t="s">
        <v>222</v>
      </c>
      <c r="E316" s="176">
        <v>234</v>
      </c>
      <c r="F316" s="177"/>
      <c r="G316" s="178">
        <f>ROUND(E316*F316,2)</f>
        <v>0</v>
      </c>
      <c r="H316" s="161"/>
      <c r="I316" s="160">
        <f>ROUND(E316*H316,2)</f>
        <v>0</v>
      </c>
      <c r="J316" s="161"/>
      <c r="K316" s="160">
        <f>ROUND(E316*J316,2)</f>
        <v>0</v>
      </c>
      <c r="L316" s="160">
        <v>21</v>
      </c>
      <c r="M316" s="160">
        <f>G316*(1+L316/100)</f>
        <v>0</v>
      </c>
      <c r="N316" s="160">
        <v>1.0000000000000001E-5</v>
      </c>
      <c r="O316" s="160">
        <f>ROUND(E316*N316,2)</f>
        <v>0</v>
      </c>
      <c r="P316" s="160">
        <v>0</v>
      </c>
      <c r="Q316" s="160">
        <f>ROUND(E316*P316,2)</f>
        <v>0</v>
      </c>
      <c r="R316" s="160"/>
      <c r="S316" s="160" t="s">
        <v>139</v>
      </c>
      <c r="T316" s="160" t="s">
        <v>140</v>
      </c>
      <c r="U316" s="160">
        <v>0.13</v>
      </c>
      <c r="V316" s="160">
        <f>ROUND(E316*U316,2)</f>
        <v>30.42</v>
      </c>
      <c r="W316" s="160"/>
      <c r="X316" s="160" t="s">
        <v>141</v>
      </c>
      <c r="Y316" s="151"/>
      <c r="Z316" s="151"/>
      <c r="AA316" s="151"/>
      <c r="AB316" s="151"/>
      <c r="AC316" s="151"/>
      <c r="AD316" s="151"/>
      <c r="AE316" s="151"/>
      <c r="AF316" s="151"/>
      <c r="AG316" s="151" t="s">
        <v>357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58"/>
      <c r="B317" s="159"/>
      <c r="C317" s="189" t="s">
        <v>530</v>
      </c>
      <c r="D317" s="162"/>
      <c r="E317" s="163">
        <v>234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51"/>
      <c r="Z317" s="151"/>
      <c r="AA317" s="151"/>
      <c r="AB317" s="151"/>
      <c r="AC317" s="151"/>
      <c r="AD317" s="151"/>
      <c r="AE317" s="151"/>
      <c r="AF317" s="151"/>
      <c r="AG317" s="151" t="s">
        <v>144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73">
        <v>107</v>
      </c>
      <c r="B318" s="174" t="s">
        <v>531</v>
      </c>
      <c r="C318" s="188" t="s">
        <v>532</v>
      </c>
      <c r="D318" s="175" t="s">
        <v>222</v>
      </c>
      <c r="E318" s="176">
        <v>8180</v>
      </c>
      <c r="F318" s="177"/>
      <c r="G318" s="178">
        <f>ROUND(E318*F318,2)</f>
        <v>0</v>
      </c>
      <c r="H318" s="161"/>
      <c r="I318" s="160">
        <f>ROUND(E318*H318,2)</f>
        <v>0</v>
      </c>
      <c r="J318" s="161"/>
      <c r="K318" s="160">
        <f>ROUND(E318*J318,2)</f>
        <v>0</v>
      </c>
      <c r="L318" s="160">
        <v>21</v>
      </c>
      <c r="M318" s="160">
        <f>G318*(1+L318/100)</f>
        <v>0</v>
      </c>
      <c r="N318" s="160">
        <v>0</v>
      </c>
      <c r="O318" s="160">
        <f>ROUND(E318*N318,2)</f>
        <v>0</v>
      </c>
      <c r="P318" s="160">
        <v>0</v>
      </c>
      <c r="Q318" s="160">
        <f>ROUND(E318*P318,2)</f>
        <v>0</v>
      </c>
      <c r="R318" s="160"/>
      <c r="S318" s="160" t="s">
        <v>139</v>
      </c>
      <c r="T318" s="160" t="s">
        <v>140</v>
      </c>
      <c r="U318" s="160">
        <v>1.4999999999999999E-2</v>
      </c>
      <c r="V318" s="160">
        <f>ROUND(E318*U318,2)</f>
        <v>122.7</v>
      </c>
      <c r="W318" s="160"/>
      <c r="X318" s="160" t="s">
        <v>141</v>
      </c>
      <c r="Y318" s="151"/>
      <c r="Z318" s="151"/>
      <c r="AA318" s="151"/>
      <c r="AB318" s="151"/>
      <c r="AC318" s="151"/>
      <c r="AD318" s="151"/>
      <c r="AE318" s="151"/>
      <c r="AF318" s="151"/>
      <c r="AG318" s="151" t="s">
        <v>242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58"/>
      <c r="B319" s="159"/>
      <c r="C319" s="189" t="s">
        <v>533</v>
      </c>
      <c r="D319" s="162"/>
      <c r="E319" s="163">
        <v>6000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51"/>
      <c r="Z319" s="151"/>
      <c r="AA319" s="151"/>
      <c r="AB319" s="151"/>
      <c r="AC319" s="151"/>
      <c r="AD319" s="151"/>
      <c r="AE319" s="151"/>
      <c r="AF319" s="151"/>
      <c r="AG319" s="151" t="s">
        <v>144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58"/>
      <c r="B320" s="159"/>
      <c r="C320" s="189" t="s">
        <v>534</v>
      </c>
      <c r="D320" s="162"/>
      <c r="E320" s="163">
        <v>830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51"/>
      <c r="Z320" s="151"/>
      <c r="AA320" s="151"/>
      <c r="AB320" s="151"/>
      <c r="AC320" s="151"/>
      <c r="AD320" s="151"/>
      <c r="AE320" s="151"/>
      <c r="AF320" s="151"/>
      <c r="AG320" s="151" t="s">
        <v>144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189" t="s">
        <v>535</v>
      </c>
      <c r="D321" s="162"/>
      <c r="E321" s="163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51"/>
      <c r="Z321" s="151"/>
      <c r="AA321" s="151"/>
      <c r="AB321" s="151"/>
      <c r="AC321" s="151"/>
      <c r="AD321" s="151"/>
      <c r="AE321" s="151"/>
      <c r="AF321" s="151"/>
      <c r="AG321" s="151" t="s">
        <v>144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189" t="s">
        <v>536</v>
      </c>
      <c r="D322" s="162"/>
      <c r="E322" s="163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51"/>
      <c r="Z322" s="151"/>
      <c r="AA322" s="151"/>
      <c r="AB322" s="151"/>
      <c r="AC322" s="151"/>
      <c r="AD322" s="151"/>
      <c r="AE322" s="151"/>
      <c r="AF322" s="151"/>
      <c r="AG322" s="151" t="s">
        <v>144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58"/>
      <c r="B323" s="159"/>
      <c r="C323" s="189" t="s">
        <v>537</v>
      </c>
      <c r="D323" s="162"/>
      <c r="E323" s="163">
        <v>1350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51"/>
      <c r="Z323" s="151"/>
      <c r="AA323" s="151"/>
      <c r="AB323" s="151"/>
      <c r="AC323" s="151"/>
      <c r="AD323" s="151"/>
      <c r="AE323" s="151"/>
      <c r="AF323" s="151"/>
      <c r="AG323" s="151" t="s">
        <v>144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73">
        <v>108</v>
      </c>
      <c r="B324" s="174" t="s">
        <v>538</v>
      </c>
      <c r="C324" s="188" t="s">
        <v>539</v>
      </c>
      <c r="D324" s="175" t="s">
        <v>222</v>
      </c>
      <c r="E324" s="176">
        <v>185.5</v>
      </c>
      <c r="F324" s="177"/>
      <c r="G324" s="178">
        <f>ROUND(E324*F324,2)</f>
        <v>0</v>
      </c>
      <c r="H324" s="161"/>
      <c r="I324" s="160">
        <f>ROUND(E324*H324,2)</f>
        <v>0</v>
      </c>
      <c r="J324" s="161"/>
      <c r="K324" s="160">
        <f>ROUND(E324*J324,2)</f>
        <v>0</v>
      </c>
      <c r="L324" s="160">
        <v>21</v>
      </c>
      <c r="M324" s="160">
        <f>G324*(1+L324/100)</f>
        <v>0</v>
      </c>
      <c r="N324" s="160">
        <v>0</v>
      </c>
      <c r="O324" s="160">
        <f>ROUND(E324*N324,2)</f>
        <v>0</v>
      </c>
      <c r="P324" s="160">
        <v>0</v>
      </c>
      <c r="Q324" s="160">
        <f>ROUND(E324*P324,2)</f>
        <v>0</v>
      </c>
      <c r="R324" s="160"/>
      <c r="S324" s="160" t="s">
        <v>147</v>
      </c>
      <c r="T324" s="160" t="s">
        <v>140</v>
      </c>
      <c r="U324" s="160">
        <v>0</v>
      </c>
      <c r="V324" s="160">
        <f>ROUND(E324*U324,2)</f>
        <v>0</v>
      </c>
      <c r="W324" s="160"/>
      <c r="X324" s="160" t="s">
        <v>444</v>
      </c>
      <c r="Y324" s="151"/>
      <c r="Z324" s="151"/>
      <c r="AA324" s="151"/>
      <c r="AB324" s="151"/>
      <c r="AC324" s="151"/>
      <c r="AD324" s="151"/>
      <c r="AE324" s="151"/>
      <c r="AF324" s="151"/>
      <c r="AG324" s="151" t="s">
        <v>445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58"/>
      <c r="B325" s="159"/>
      <c r="C325" s="189" t="s">
        <v>540</v>
      </c>
      <c r="D325" s="162"/>
      <c r="E325" s="163">
        <v>100.5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51"/>
      <c r="Z325" s="151"/>
      <c r="AA325" s="151"/>
      <c r="AB325" s="151"/>
      <c r="AC325" s="151"/>
      <c r="AD325" s="151"/>
      <c r="AE325" s="151"/>
      <c r="AF325" s="151"/>
      <c r="AG325" s="151" t="s">
        <v>144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189" t="s">
        <v>541</v>
      </c>
      <c r="D326" s="162"/>
      <c r="E326" s="163">
        <v>85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51"/>
      <c r="Z326" s="151"/>
      <c r="AA326" s="151"/>
      <c r="AB326" s="151"/>
      <c r="AC326" s="151"/>
      <c r="AD326" s="151"/>
      <c r="AE326" s="151"/>
      <c r="AF326" s="151"/>
      <c r="AG326" s="151" t="s">
        <v>144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73">
        <v>109</v>
      </c>
      <c r="B327" s="174" t="s">
        <v>542</v>
      </c>
      <c r="C327" s="188" t="s">
        <v>543</v>
      </c>
      <c r="D327" s="175" t="s">
        <v>222</v>
      </c>
      <c r="E327" s="176">
        <v>270</v>
      </c>
      <c r="F327" s="177"/>
      <c r="G327" s="178">
        <f>ROUND(E327*F327,2)</f>
        <v>0</v>
      </c>
      <c r="H327" s="161"/>
      <c r="I327" s="160">
        <f>ROUND(E327*H327,2)</f>
        <v>0</v>
      </c>
      <c r="J327" s="161"/>
      <c r="K327" s="160">
        <f>ROUND(E327*J327,2)</f>
        <v>0</v>
      </c>
      <c r="L327" s="160">
        <v>21</v>
      </c>
      <c r="M327" s="160">
        <f>G327*(1+L327/100)</f>
        <v>0</v>
      </c>
      <c r="N327" s="160">
        <v>0</v>
      </c>
      <c r="O327" s="160">
        <f>ROUND(E327*N327,2)</f>
        <v>0</v>
      </c>
      <c r="P327" s="160">
        <v>0.05</v>
      </c>
      <c r="Q327" s="160">
        <f>ROUND(E327*P327,2)</f>
        <v>13.5</v>
      </c>
      <c r="R327" s="160"/>
      <c r="S327" s="160" t="s">
        <v>139</v>
      </c>
      <c r="T327" s="160" t="s">
        <v>140</v>
      </c>
      <c r="U327" s="160">
        <v>0.35</v>
      </c>
      <c r="V327" s="160">
        <f>ROUND(E327*U327,2)</f>
        <v>94.5</v>
      </c>
      <c r="W327" s="160"/>
      <c r="X327" s="160" t="s">
        <v>141</v>
      </c>
      <c r="Y327" s="151"/>
      <c r="Z327" s="151"/>
      <c r="AA327" s="151"/>
      <c r="AB327" s="151"/>
      <c r="AC327" s="151"/>
      <c r="AD327" s="151"/>
      <c r="AE327" s="151"/>
      <c r="AF327" s="151"/>
      <c r="AG327" s="151" t="s">
        <v>242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">
      <c r="A328" s="158"/>
      <c r="B328" s="159"/>
      <c r="C328" s="189" t="s">
        <v>544</v>
      </c>
      <c r="D328" s="162"/>
      <c r="E328" s="163">
        <v>270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51"/>
      <c r="Z328" s="151"/>
      <c r="AA328" s="151"/>
      <c r="AB328" s="151"/>
      <c r="AC328" s="151"/>
      <c r="AD328" s="151"/>
      <c r="AE328" s="151"/>
      <c r="AF328" s="151"/>
      <c r="AG328" s="151" t="s">
        <v>144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x14ac:dyDescent="0.2">
      <c r="A329" s="167" t="s">
        <v>134</v>
      </c>
      <c r="B329" s="168" t="s">
        <v>82</v>
      </c>
      <c r="C329" s="187" t="s">
        <v>83</v>
      </c>
      <c r="D329" s="169"/>
      <c r="E329" s="170"/>
      <c r="F329" s="171"/>
      <c r="G329" s="172">
        <f>SUMIF(AG330:AG443,"&lt;&gt;NOR",G330:G443)</f>
        <v>0</v>
      </c>
      <c r="H329" s="166"/>
      <c r="I329" s="166">
        <f>SUM(I330:I443)</f>
        <v>0</v>
      </c>
      <c r="J329" s="166"/>
      <c r="K329" s="166">
        <f>SUM(K330:K443)</f>
        <v>0</v>
      </c>
      <c r="L329" s="166"/>
      <c r="M329" s="166">
        <f>SUM(M330:M443)</f>
        <v>0</v>
      </c>
      <c r="N329" s="166"/>
      <c r="O329" s="166">
        <f>SUM(O330:O443)</f>
        <v>0.1</v>
      </c>
      <c r="P329" s="166"/>
      <c r="Q329" s="166">
        <f>SUM(Q330:Q443)</f>
        <v>75.77000000000001</v>
      </c>
      <c r="R329" s="166"/>
      <c r="S329" s="166"/>
      <c r="T329" s="166"/>
      <c r="U329" s="166"/>
      <c r="V329" s="166">
        <f>SUM(V330:V443)</f>
        <v>473.93</v>
      </c>
      <c r="W329" s="166"/>
      <c r="X329" s="166"/>
      <c r="AG329" t="s">
        <v>135</v>
      </c>
    </row>
    <row r="330" spans="1:60" outlineLevel="1" x14ac:dyDescent="0.2">
      <c r="A330" s="173">
        <v>110</v>
      </c>
      <c r="B330" s="174" t="s">
        <v>545</v>
      </c>
      <c r="C330" s="188" t="s">
        <v>546</v>
      </c>
      <c r="D330" s="175" t="s">
        <v>201</v>
      </c>
      <c r="E330" s="176">
        <v>278</v>
      </c>
      <c r="F330" s="177"/>
      <c r="G330" s="178">
        <f>ROUND(E330*F330,2)</f>
        <v>0</v>
      </c>
      <c r="H330" s="161"/>
      <c r="I330" s="160">
        <f>ROUND(E330*H330,2)</f>
        <v>0</v>
      </c>
      <c r="J330" s="161"/>
      <c r="K330" s="160">
        <f>ROUND(E330*J330,2)</f>
        <v>0</v>
      </c>
      <c r="L330" s="160">
        <v>21</v>
      </c>
      <c r="M330" s="160">
        <f>G330*(1+L330/100)</f>
        <v>0</v>
      </c>
      <c r="N330" s="160">
        <v>0</v>
      </c>
      <c r="O330" s="160">
        <f>ROUND(E330*N330,2)</f>
        <v>0</v>
      </c>
      <c r="P330" s="160">
        <v>0</v>
      </c>
      <c r="Q330" s="160">
        <f>ROUND(E330*P330,2)</f>
        <v>0</v>
      </c>
      <c r="R330" s="160"/>
      <c r="S330" s="160" t="s">
        <v>139</v>
      </c>
      <c r="T330" s="160" t="s">
        <v>140</v>
      </c>
      <c r="U330" s="160">
        <v>0.03</v>
      </c>
      <c r="V330" s="160">
        <f>ROUND(E330*U330,2)</f>
        <v>8.34</v>
      </c>
      <c r="W330" s="160"/>
      <c r="X330" s="160" t="s">
        <v>141</v>
      </c>
      <c r="Y330" s="151"/>
      <c r="Z330" s="151"/>
      <c r="AA330" s="151"/>
      <c r="AB330" s="151"/>
      <c r="AC330" s="151"/>
      <c r="AD330" s="151"/>
      <c r="AE330" s="151"/>
      <c r="AF330" s="151"/>
      <c r="AG330" s="151" t="s">
        <v>242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189" t="s">
        <v>547</v>
      </c>
      <c r="D331" s="162"/>
      <c r="E331" s="163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51"/>
      <c r="Z331" s="151"/>
      <c r="AA331" s="151"/>
      <c r="AB331" s="151"/>
      <c r="AC331" s="151"/>
      <c r="AD331" s="151"/>
      <c r="AE331" s="151"/>
      <c r="AF331" s="151"/>
      <c r="AG331" s="151" t="s">
        <v>144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189" t="s">
        <v>548</v>
      </c>
      <c r="D332" s="162"/>
      <c r="E332" s="163">
        <v>90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51"/>
      <c r="Z332" s="151"/>
      <c r="AA332" s="151"/>
      <c r="AB332" s="151"/>
      <c r="AC332" s="151"/>
      <c r="AD332" s="151"/>
      <c r="AE332" s="151"/>
      <c r="AF332" s="151"/>
      <c r="AG332" s="151" t="s">
        <v>144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189" t="s">
        <v>549</v>
      </c>
      <c r="D333" s="162"/>
      <c r="E333" s="163">
        <v>92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51"/>
      <c r="Z333" s="151"/>
      <c r="AA333" s="151"/>
      <c r="AB333" s="151"/>
      <c r="AC333" s="151"/>
      <c r="AD333" s="151"/>
      <c r="AE333" s="151"/>
      <c r="AF333" s="151"/>
      <c r="AG333" s="151" t="s">
        <v>144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189" t="s">
        <v>550</v>
      </c>
      <c r="D334" s="162"/>
      <c r="E334" s="163">
        <v>96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51"/>
      <c r="Z334" s="151"/>
      <c r="AA334" s="151"/>
      <c r="AB334" s="151"/>
      <c r="AC334" s="151"/>
      <c r="AD334" s="151"/>
      <c r="AE334" s="151"/>
      <c r="AF334" s="151"/>
      <c r="AG334" s="151" t="s">
        <v>144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ht="22.5" outlineLevel="1" x14ac:dyDescent="0.2">
      <c r="A335" s="173">
        <v>111</v>
      </c>
      <c r="B335" s="174" t="s">
        <v>551</v>
      </c>
      <c r="C335" s="188" t="s">
        <v>552</v>
      </c>
      <c r="D335" s="175" t="s">
        <v>222</v>
      </c>
      <c r="E335" s="176">
        <v>251.334</v>
      </c>
      <c r="F335" s="177"/>
      <c r="G335" s="178">
        <f>ROUND(E335*F335,2)</f>
        <v>0</v>
      </c>
      <c r="H335" s="161"/>
      <c r="I335" s="160">
        <f>ROUND(E335*H335,2)</f>
        <v>0</v>
      </c>
      <c r="J335" s="161"/>
      <c r="K335" s="160">
        <f>ROUND(E335*J335,2)</f>
        <v>0</v>
      </c>
      <c r="L335" s="160">
        <v>21</v>
      </c>
      <c r="M335" s="160">
        <f>G335*(1+L335/100)</f>
        <v>0</v>
      </c>
      <c r="N335" s="160">
        <v>0</v>
      </c>
      <c r="O335" s="160">
        <f>ROUND(E335*N335,2)</f>
        <v>0</v>
      </c>
      <c r="P335" s="160">
        <v>0</v>
      </c>
      <c r="Q335" s="160">
        <f>ROUND(E335*P335,2)</f>
        <v>0</v>
      </c>
      <c r="R335" s="160"/>
      <c r="S335" s="160" t="s">
        <v>147</v>
      </c>
      <c r="T335" s="160" t="s">
        <v>140</v>
      </c>
      <c r="U335" s="160">
        <v>0</v>
      </c>
      <c r="V335" s="160">
        <f>ROUND(E335*U335,2)</f>
        <v>0</v>
      </c>
      <c r="W335" s="160"/>
      <c r="X335" s="160" t="s">
        <v>444</v>
      </c>
      <c r="Y335" s="151"/>
      <c r="Z335" s="151"/>
      <c r="AA335" s="151"/>
      <c r="AB335" s="151"/>
      <c r="AC335" s="151"/>
      <c r="AD335" s="151"/>
      <c r="AE335" s="151"/>
      <c r="AF335" s="151"/>
      <c r="AG335" s="151" t="s">
        <v>445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189" t="s">
        <v>553</v>
      </c>
      <c r="D336" s="162"/>
      <c r="E336" s="163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51"/>
      <c r="Z336" s="151"/>
      <c r="AA336" s="151"/>
      <c r="AB336" s="151"/>
      <c r="AC336" s="151"/>
      <c r="AD336" s="151"/>
      <c r="AE336" s="151"/>
      <c r="AF336" s="151"/>
      <c r="AG336" s="151" t="s">
        <v>144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189" t="s">
        <v>554</v>
      </c>
      <c r="D337" s="162"/>
      <c r="E337" s="163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51"/>
      <c r="Z337" s="151"/>
      <c r="AA337" s="151"/>
      <c r="AB337" s="151"/>
      <c r="AC337" s="151"/>
      <c r="AD337" s="151"/>
      <c r="AE337" s="151"/>
      <c r="AF337" s="151"/>
      <c r="AG337" s="151" t="s">
        <v>144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58"/>
      <c r="B338" s="159"/>
      <c r="C338" s="189" t="s">
        <v>555</v>
      </c>
      <c r="D338" s="162"/>
      <c r="E338" s="163">
        <v>176.99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51"/>
      <c r="Z338" s="151"/>
      <c r="AA338" s="151"/>
      <c r="AB338" s="151"/>
      <c r="AC338" s="151"/>
      <c r="AD338" s="151"/>
      <c r="AE338" s="151"/>
      <c r="AF338" s="151"/>
      <c r="AG338" s="151" t="s">
        <v>144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189" t="s">
        <v>556</v>
      </c>
      <c r="D339" s="162"/>
      <c r="E339" s="163">
        <v>74.349999999999994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51"/>
      <c r="Z339" s="151"/>
      <c r="AA339" s="151"/>
      <c r="AB339" s="151"/>
      <c r="AC339" s="151"/>
      <c r="AD339" s="151"/>
      <c r="AE339" s="151"/>
      <c r="AF339" s="151"/>
      <c r="AG339" s="151" t="s">
        <v>144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80">
        <v>112</v>
      </c>
      <c r="B340" s="181" t="s">
        <v>557</v>
      </c>
      <c r="C340" s="190" t="s">
        <v>558</v>
      </c>
      <c r="D340" s="182" t="s">
        <v>138</v>
      </c>
      <c r="E340" s="183">
        <v>29</v>
      </c>
      <c r="F340" s="184"/>
      <c r="G340" s="185">
        <f>ROUND(E340*F340,2)</f>
        <v>0</v>
      </c>
      <c r="H340" s="161"/>
      <c r="I340" s="160">
        <f>ROUND(E340*H340,2)</f>
        <v>0</v>
      </c>
      <c r="J340" s="161"/>
      <c r="K340" s="160">
        <f>ROUND(E340*J340,2)</f>
        <v>0</v>
      </c>
      <c r="L340" s="160">
        <v>21</v>
      </c>
      <c r="M340" s="160">
        <f>G340*(1+L340/100)</f>
        <v>0</v>
      </c>
      <c r="N340" s="160">
        <v>0</v>
      </c>
      <c r="O340" s="160">
        <f>ROUND(E340*N340,2)</f>
        <v>0</v>
      </c>
      <c r="P340" s="160">
        <v>1.92E-3</v>
      </c>
      <c r="Q340" s="160">
        <f>ROUND(E340*P340,2)</f>
        <v>0.06</v>
      </c>
      <c r="R340" s="160"/>
      <c r="S340" s="160" t="s">
        <v>139</v>
      </c>
      <c r="T340" s="160" t="s">
        <v>140</v>
      </c>
      <c r="U340" s="160">
        <v>6.5549999999999997E-2</v>
      </c>
      <c r="V340" s="160">
        <f>ROUND(E340*U340,2)</f>
        <v>1.9</v>
      </c>
      <c r="W340" s="160"/>
      <c r="X340" s="160" t="s">
        <v>141</v>
      </c>
      <c r="Y340" s="151"/>
      <c r="Z340" s="151"/>
      <c r="AA340" s="151"/>
      <c r="AB340" s="151"/>
      <c r="AC340" s="151"/>
      <c r="AD340" s="151"/>
      <c r="AE340" s="151"/>
      <c r="AF340" s="151"/>
      <c r="AG340" s="151" t="s">
        <v>559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80">
        <v>113</v>
      </c>
      <c r="B341" s="181" t="s">
        <v>560</v>
      </c>
      <c r="C341" s="190" t="s">
        <v>561</v>
      </c>
      <c r="D341" s="182" t="s">
        <v>138</v>
      </c>
      <c r="E341" s="183">
        <v>29</v>
      </c>
      <c r="F341" s="184"/>
      <c r="G341" s="185">
        <f>ROUND(E341*F341,2)</f>
        <v>0</v>
      </c>
      <c r="H341" s="161"/>
      <c r="I341" s="160">
        <f>ROUND(E341*H341,2)</f>
        <v>0</v>
      </c>
      <c r="J341" s="161"/>
      <c r="K341" s="160">
        <f>ROUND(E341*J341,2)</f>
        <v>0</v>
      </c>
      <c r="L341" s="160">
        <v>21</v>
      </c>
      <c r="M341" s="160">
        <f>G341*(1+L341/100)</f>
        <v>0</v>
      </c>
      <c r="N341" s="160">
        <v>0</v>
      </c>
      <c r="O341" s="160">
        <f>ROUND(E341*N341,2)</f>
        <v>0</v>
      </c>
      <c r="P341" s="160">
        <v>2.3E-3</v>
      </c>
      <c r="Q341" s="160">
        <f>ROUND(E341*P341,2)</f>
        <v>7.0000000000000007E-2</v>
      </c>
      <c r="R341" s="160"/>
      <c r="S341" s="160" t="s">
        <v>139</v>
      </c>
      <c r="T341" s="160" t="s">
        <v>140</v>
      </c>
      <c r="U341" s="160">
        <v>0.10349999999999999</v>
      </c>
      <c r="V341" s="160">
        <f>ROUND(E341*U341,2)</f>
        <v>3</v>
      </c>
      <c r="W341" s="160"/>
      <c r="X341" s="160" t="s">
        <v>141</v>
      </c>
      <c r="Y341" s="151"/>
      <c r="Z341" s="151"/>
      <c r="AA341" s="151"/>
      <c r="AB341" s="151"/>
      <c r="AC341" s="151"/>
      <c r="AD341" s="151"/>
      <c r="AE341" s="151"/>
      <c r="AF341" s="151"/>
      <c r="AG341" s="151" t="s">
        <v>559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">
      <c r="A342" s="173">
        <v>114</v>
      </c>
      <c r="B342" s="174" t="s">
        <v>562</v>
      </c>
      <c r="C342" s="188" t="s">
        <v>563</v>
      </c>
      <c r="D342" s="175" t="s">
        <v>138</v>
      </c>
      <c r="E342" s="176">
        <v>53.2</v>
      </c>
      <c r="F342" s="177"/>
      <c r="G342" s="178">
        <f>ROUND(E342*F342,2)</f>
        <v>0</v>
      </c>
      <c r="H342" s="161"/>
      <c r="I342" s="160">
        <f>ROUND(E342*H342,2)</f>
        <v>0</v>
      </c>
      <c r="J342" s="161"/>
      <c r="K342" s="160">
        <f>ROUND(E342*J342,2)</f>
        <v>0</v>
      </c>
      <c r="L342" s="160">
        <v>21</v>
      </c>
      <c r="M342" s="160">
        <f>G342*(1+L342/100)</f>
        <v>0</v>
      </c>
      <c r="N342" s="160">
        <v>0</v>
      </c>
      <c r="O342" s="160">
        <f>ROUND(E342*N342,2)</f>
        <v>0</v>
      </c>
      <c r="P342" s="160">
        <v>2.8700000000000002E-3</v>
      </c>
      <c r="Q342" s="160">
        <f>ROUND(E342*P342,2)</f>
        <v>0.15</v>
      </c>
      <c r="R342" s="160"/>
      <c r="S342" s="160" t="s">
        <v>139</v>
      </c>
      <c r="T342" s="160" t="s">
        <v>140</v>
      </c>
      <c r="U342" s="160">
        <v>0.10349999999999999</v>
      </c>
      <c r="V342" s="160">
        <f>ROUND(E342*U342,2)</f>
        <v>5.51</v>
      </c>
      <c r="W342" s="160"/>
      <c r="X342" s="160" t="s">
        <v>141</v>
      </c>
      <c r="Y342" s="151"/>
      <c r="Z342" s="151"/>
      <c r="AA342" s="151"/>
      <c r="AB342" s="151"/>
      <c r="AC342" s="151"/>
      <c r="AD342" s="151"/>
      <c r="AE342" s="151"/>
      <c r="AF342" s="151"/>
      <c r="AG342" s="151" t="s">
        <v>559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">
      <c r="A343" s="158"/>
      <c r="B343" s="159"/>
      <c r="C343" s="189" t="s">
        <v>564</v>
      </c>
      <c r="D343" s="162"/>
      <c r="E343" s="163">
        <v>53.2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51"/>
      <c r="Z343" s="151"/>
      <c r="AA343" s="151"/>
      <c r="AB343" s="151"/>
      <c r="AC343" s="151"/>
      <c r="AD343" s="151"/>
      <c r="AE343" s="151"/>
      <c r="AF343" s="151"/>
      <c r="AG343" s="151" t="s">
        <v>144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80">
        <v>115</v>
      </c>
      <c r="B344" s="181" t="s">
        <v>565</v>
      </c>
      <c r="C344" s="190" t="s">
        <v>566</v>
      </c>
      <c r="D344" s="182" t="s">
        <v>138</v>
      </c>
      <c r="E344" s="183">
        <v>38.4</v>
      </c>
      <c r="F344" s="184"/>
      <c r="G344" s="185">
        <f>ROUND(E344*F344,2)</f>
        <v>0</v>
      </c>
      <c r="H344" s="161"/>
      <c r="I344" s="160">
        <f>ROUND(E344*H344,2)</f>
        <v>0</v>
      </c>
      <c r="J344" s="161"/>
      <c r="K344" s="160">
        <f>ROUND(E344*J344,2)</f>
        <v>0</v>
      </c>
      <c r="L344" s="160">
        <v>21</v>
      </c>
      <c r="M344" s="160">
        <f>G344*(1+L344/100)</f>
        <v>0</v>
      </c>
      <c r="N344" s="160">
        <v>0</v>
      </c>
      <c r="O344" s="160">
        <f>ROUND(E344*N344,2)</f>
        <v>0</v>
      </c>
      <c r="P344" s="160">
        <v>3.47E-3</v>
      </c>
      <c r="Q344" s="160">
        <f>ROUND(E344*P344,2)</f>
        <v>0.13</v>
      </c>
      <c r="R344" s="160"/>
      <c r="S344" s="160" t="s">
        <v>139</v>
      </c>
      <c r="T344" s="160" t="s">
        <v>140</v>
      </c>
      <c r="U344" s="160">
        <v>7.9350000000000004E-2</v>
      </c>
      <c r="V344" s="160">
        <f>ROUND(E344*U344,2)</f>
        <v>3.05</v>
      </c>
      <c r="W344" s="160"/>
      <c r="X344" s="160" t="s">
        <v>141</v>
      </c>
      <c r="Y344" s="151"/>
      <c r="Z344" s="151"/>
      <c r="AA344" s="151"/>
      <c r="AB344" s="151"/>
      <c r="AC344" s="151"/>
      <c r="AD344" s="151"/>
      <c r="AE344" s="151"/>
      <c r="AF344" s="151"/>
      <c r="AG344" s="151" t="s">
        <v>559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80">
        <v>116</v>
      </c>
      <c r="B345" s="181" t="s">
        <v>567</v>
      </c>
      <c r="C345" s="190" t="s">
        <v>568</v>
      </c>
      <c r="D345" s="182" t="s">
        <v>222</v>
      </c>
      <c r="E345" s="183">
        <v>45</v>
      </c>
      <c r="F345" s="184"/>
      <c r="G345" s="185">
        <f>ROUND(E345*F345,2)</f>
        <v>0</v>
      </c>
      <c r="H345" s="161"/>
      <c r="I345" s="160">
        <f>ROUND(E345*H345,2)</f>
        <v>0</v>
      </c>
      <c r="J345" s="161"/>
      <c r="K345" s="160">
        <f>ROUND(E345*J345,2)</f>
        <v>0</v>
      </c>
      <c r="L345" s="160">
        <v>21</v>
      </c>
      <c r="M345" s="160">
        <f>G345*(1+L345/100)</f>
        <v>0</v>
      </c>
      <c r="N345" s="160">
        <v>0</v>
      </c>
      <c r="O345" s="160">
        <f>ROUND(E345*N345,2)</f>
        <v>0</v>
      </c>
      <c r="P345" s="160">
        <v>3.47E-3</v>
      </c>
      <c r="Q345" s="160">
        <f>ROUND(E345*P345,2)</f>
        <v>0.16</v>
      </c>
      <c r="R345" s="160"/>
      <c r="S345" s="160" t="s">
        <v>147</v>
      </c>
      <c r="T345" s="160" t="s">
        <v>140</v>
      </c>
      <c r="U345" s="160">
        <v>0</v>
      </c>
      <c r="V345" s="160">
        <f>ROUND(E345*U345,2)</f>
        <v>0</v>
      </c>
      <c r="W345" s="160"/>
      <c r="X345" s="160" t="s">
        <v>444</v>
      </c>
      <c r="Y345" s="151"/>
      <c r="Z345" s="151"/>
      <c r="AA345" s="151"/>
      <c r="AB345" s="151"/>
      <c r="AC345" s="151"/>
      <c r="AD345" s="151"/>
      <c r="AE345" s="151"/>
      <c r="AF345" s="151"/>
      <c r="AG345" s="151" t="s">
        <v>445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80">
        <v>117</v>
      </c>
      <c r="B346" s="181" t="s">
        <v>569</v>
      </c>
      <c r="C346" s="190" t="s">
        <v>570</v>
      </c>
      <c r="D346" s="182" t="s">
        <v>138</v>
      </c>
      <c r="E346" s="183">
        <v>17</v>
      </c>
      <c r="F346" s="184"/>
      <c r="G346" s="185">
        <f>ROUND(E346*F346,2)</f>
        <v>0</v>
      </c>
      <c r="H346" s="161"/>
      <c r="I346" s="160">
        <f>ROUND(E346*H346,2)</f>
        <v>0</v>
      </c>
      <c r="J346" s="161"/>
      <c r="K346" s="160">
        <f>ROUND(E346*J346,2)</f>
        <v>0</v>
      </c>
      <c r="L346" s="160">
        <v>21</v>
      </c>
      <c r="M346" s="160">
        <f>G346*(1+L346/100)</f>
        <v>0</v>
      </c>
      <c r="N346" s="160">
        <v>0</v>
      </c>
      <c r="O346" s="160">
        <f>ROUND(E346*N346,2)</f>
        <v>0</v>
      </c>
      <c r="P346" s="160">
        <v>4.1799999999999997E-3</v>
      </c>
      <c r="Q346" s="160">
        <f>ROUND(E346*P346,2)</f>
        <v>7.0000000000000007E-2</v>
      </c>
      <c r="R346" s="160"/>
      <c r="S346" s="160" t="s">
        <v>139</v>
      </c>
      <c r="T346" s="160" t="s">
        <v>140</v>
      </c>
      <c r="U346" s="160">
        <v>6.9000000000000006E-2</v>
      </c>
      <c r="V346" s="160">
        <f>ROUND(E346*U346,2)</f>
        <v>1.17</v>
      </c>
      <c r="W346" s="160"/>
      <c r="X346" s="160" t="s">
        <v>141</v>
      </c>
      <c r="Y346" s="151"/>
      <c r="Z346" s="151"/>
      <c r="AA346" s="151"/>
      <c r="AB346" s="151"/>
      <c r="AC346" s="151"/>
      <c r="AD346" s="151"/>
      <c r="AE346" s="151"/>
      <c r="AF346" s="151"/>
      <c r="AG346" s="151" t="s">
        <v>559</v>
      </c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73">
        <v>118</v>
      </c>
      <c r="B347" s="174" t="s">
        <v>571</v>
      </c>
      <c r="C347" s="188" t="s">
        <v>572</v>
      </c>
      <c r="D347" s="175" t="s">
        <v>138</v>
      </c>
      <c r="E347" s="176">
        <v>64.599999999999994</v>
      </c>
      <c r="F347" s="177"/>
      <c r="G347" s="178">
        <f>ROUND(E347*F347,2)</f>
        <v>0</v>
      </c>
      <c r="H347" s="161"/>
      <c r="I347" s="160">
        <f>ROUND(E347*H347,2)</f>
        <v>0</v>
      </c>
      <c r="J347" s="161"/>
      <c r="K347" s="160">
        <f>ROUND(E347*J347,2)</f>
        <v>0</v>
      </c>
      <c r="L347" s="160">
        <v>21</v>
      </c>
      <c r="M347" s="160">
        <f>G347*(1+L347/100)</f>
        <v>0</v>
      </c>
      <c r="N347" s="160">
        <v>0</v>
      </c>
      <c r="O347" s="160">
        <f>ROUND(E347*N347,2)</f>
        <v>0</v>
      </c>
      <c r="P347" s="160">
        <v>5.8300000000000001E-3</v>
      </c>
      <c r="Q347" s="160">
        <f>ROUND(E347*P347,2)</f>
        <v>0.38</v>
      </c>
      <c r="R347" s="160"/>
      <c r="S347" s="160" t="s">
        <v>139</v>
      </c>
      <c r="T347" s="160" t="s">
        <v>140</v>
      </c>
      <c r="U347" s="160">
        <v>0.10580000000000001</v>
      </c>
      <c r="V347" s="160">
        <f>ROUND(E347*U347,2)</f>
        <v>6.83</v>
      </c>
      <c r="W347" s="160"/>
      <c r="X347" s="160" t="s">
        <v>141</v>
      </c>
      <c r="Y347" s="151"/>
      <c r="Z347" s="151"/>
      <c r="AA347" s="151"/>
      <c r="AB347" s="151"/>
      <c r="AC347" s="151"/>
      <c r="AD347" s="151"/>
      <c r="AE347" s="151"/>
      <c r="AF347" s="151"/>
      <c r="AG347" s="151" t="s">
        <v>559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58"/>
      <c r="B348" s="159"/>
      <c r="C348" s="189" t="s">
        <v>573</v>
      </c>
      <c r="D348" s="162"/>
      <c r="E348" s="163">
        <v>64.599999999999994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51"/>
      <c r="Z348" s="151"/>
      <c r="AA348" s="151"/>
      <c r="AB348" s="151"/>
      <c r="AC348" s="151"/>
      <c r="AD348" s="151"/>
      <c r="AE348" s="151"/>
      <c r="AF348" s="151"/>
      <c r="AG348" s="151" t="s">
        <v>144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ht="22.5" outlineLevel="1" x14ac:dyDescent="0.2">
      <c r="A349" s="173">
        <v>119</v>
      </c>
      <c r="B349" s="174" t="s">
        <v>574</v>
      </c>
      <c r="C349" s="188" t="s">
        <v>575</v>
      </c>
      <c r="D349" s="175" t="s">
        <v>222</v>
      </c>
      <c r="E349" s="176">
        <v>480</v>
      </c>
      <c r="F349" s="177"/>
      <c r="G349" s="178">
        <f>ROUND(E349*F349,2)</f>
        <v>0</v>
      </c>
      <c r="H349" s="161"/>
      <c r="I349" s="160">
        <f>ROUND(E349*H349,2)</f>
        <v>0</v>
      </c>
      <c r="J349" s="161"/>
      <c r="K349" s="160">
        <f>ROUND(E349*J349,2)</f>
        <v>0</v>
      </c>
      <c r="L349" s="160">
        <v>21</v>
      </c>
      <c r="M349" s="160">
        <f>G349*(1+L349/100)</f>
        <v>0</v>
      </c>
      <c r="N349" s="160">
        <v>0</v>
      </c>
      <c r="O349" s="160">
        <f>ROUND(E349*N349,2)</f>
        <v>0</v>
      </c>
      <c r="P349" s="160">
        <v>7.3200000000000001E-3</v>
      </c>
      <c r="Q349" s="160">
        <f>ROUND(E349*P349,2)</f>
        <v>3.51</v>
      </c>
      <c r="R349" s="160"/>
      <c r="S349" s="160" t="s">
        <v>139</v>
      </c>
      <c r="T349" s="160" t="s">
        <v>140</v>
      </c>
      <c r="U349" s="160">
        <v>0.1288</v>
      </c>
      <c r="V349" s="160">
        <f>ROUND(E349*U349,2)</f>
        <v>61.82</v>
      </c>
      <c r="W349" s="160"/>
      <c r="X349" s="160" t="s">
        <v>141</v>
      </c>
      <c r="Y349" s="151"/>
      <c r="Z349" s="151"/>
      <c r="AA349" s="151"/>
      <c r="AB349" s="151"/>
      <c r="AC349" s="151"/>
      <c r="AD349" s="151"/>
      <c r="AE349" s="151"/>
      <c r="AF349" s="151"/>
      <c r="AG349" s="151" t="s">
        <v>559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58"/>
      <c r="B350" s="159"/>
      <c r="C350" s="189" t="s">
        <v>576</v>
      </c>
      <c r="D350" s="162"/>
      <c r="E350" s="163">
        <v>480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51"/>
      <c r="Z350" s="151"/>
      <c r="AA350" s="151"/>
      <c r="AB350" s="151"/>
      <c r="AC350" s="151"/>
      <c r="AD350" s="151"/>
      <c r="AE350" s="151"/>
      <c r="AF350" s="151"/>
      <c r="AG350" s="151" t="s">
        <v>144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ht="22.5" outlineLevel="1" x14ac:dyDescent="0.2">
      <c r="A351" s="173">
        <v>120</v>
      </c>
      <c r="B351" s="174" t="s">
        <v>577</v>
      </c>
      <c r="C351" s="188" t="s">
        <v>578</v>
      </c>
      <c r="D351" s="175" t="s">
        <v>138</v>
      </c>
      <c r="E351" s="176">
        <v>27</v>
      </c>
      <c r="F351" s="177"/>
      <c r="G351" s="178">
        <f>ROUND(E351*F351,2)</f>
        <v>0</v>
      </c>
      <c r="H351" s="161"/>
      <c r="I351" s="160">
        <f>ROUND(E351*H351,2)</f>
        <v>0</v>
      </c>
      <c r="J351" s="161"/>
      <c r="K351" s="160">
        <f>ROUND(E351*J351,2)</f>
        <v>0</v>
      </c>
      <c r="L351" s="160">
        <v>21</v>
      </c>
      <c r="M351" s="160">
        <f>G351*(1+L351/100)</f>
        <v>0</v>
      </c>
      <c r="N351" s="160">
        <v>0</v>
      </c>
      <c r="O351" s="160">
        <f>ROUND(E351*N351,2)</f>
        <v>0</v>
      </c>
      <c r="P351" s="160">
        <v>1.2E-2</v>
      </c>
      <c r="Q351" s="160">
        <f>ROUND(E351*P351,2)</f>
        <v>0.32</v>
      </c>
      <c r="R351" s="160"/>
      <c r="S351" s="160" t="s">
        <v>147</v>
      </c>
      <c r="T351" s="160" t="s">
        <v>140</v>
      </c>
      <c r="U351" s="160">
        <v>0</v>
      </c>
      <c r="V351" s="160">
        <f>ROUND(E351*U351,2)</f>
        <v>0</v>
      </c>
      <c r="W351" s="160"/>
      <c r="X351" s="160" t="s">
        <v>444</v>
      </c>
      <c r="Y351" s="151"/>
      <c r="Z351" s="151"/>
      <c r="AA351" s="151"/>
      <c r="AB351" s="151"/>
      <c r="AC351" s="151"/>
      <c r="AD351" s="151"/>
      <c r="AE351" s="151"/>
      <c r="AF351" s="151"/>
      <c r="AG351" s="151" t="s">
        <v>445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1" x14ac:dyDescent="0.2">
      <c r="A352" s="158"/>
      <c r="B352" s="159"/>
      <c r="C352" s="189" t="s">
        <v>579</v>
      </c>
      <c r="D352" s="162"/>
      <c r="E352" s="163">
        <v>27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51"/>
      <c r="Z352" s="151"/>
      <c r="AA352" s="151"/>
      <c r="AB352" s="151"/>
      <c r="AC352" s="151"/>
      <c r="AD352" s="151"/>
      <c r="AE352" s="151"/>
      <c r="AF352" s="151"/>
      <c r="AG352" s="151" t="s">
        <v>144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73">
        <v>121</v>
      </c>
      <c r="B353" s="174" t="s">
        <v>580</v>
      </c>
      <c r="C353" s="188" t="s">
        <v>581</v>
      </c>
      <c r="D353" s="175" t="s">
        <v>138</v>
      </c>
      <c r="E353" s="176">
        <v>256.5</v>
      </c>
      <c r="F353" s="177"/>
      <c r="G353" s="178">
        <f>ROUND(E353*F353,2)</f>
        <v>0</v>
      </c>
      <c r="H353" s="161"/>
      <c r="I353" s="160">
        <f>ROUND(E353*H353,2)</f>
        <v>0</v>
      </c>
      <c r="J353" s="161"/>
      <c r="K353" s="160">
        <f>ROUND(E353*J353,2)</f>
        <v>0</v>
      </c>
      <c r="L353" s="160">
        <v>21</v>
      </c>
      <c r="M353" s="160">
        <f>G353*(1+L353/100)</f>
        <v>0</v>
      </c>
      <c r="N353" s="160">
        <v>0</v>
      </c>
      <c r="O353" s="160">
        <f>ROUND(E353*N353,2)</f>
        <v>0</v>
      </c>
      <c r="P353" s="160">
        <v>1.4E-2</v>
      </c>
      <c r="Q353" s="160">
        <f>ROUND(E353*P353,2)</f>
        <v>3.59</v>
      </c>
      <c r="R353" s="160"/>
      <c r="S353" s="160" t="s">
        <v>139</v>
      </c>
      <c r="T353" s="160" t="s">
        <v>140</v>
      </c>
      <c r="U353" s="160">
        <v>0.18</v>
      </c>
      <c r="V353" s="160">
        <f>ROUND(E353*U353,2)</f>
        <v>46.17</v>
      </c>
      <c r="W353" s="160"/>
      <c r="X353" s="160" t="s">
        <v>141</v>
      </c>
      <c r="Y353" s="151"/>
      <c r="Z353" s="151"/>
      <c r="AA353" s="151"/>
      <c r="AB353" s="151"/>
      <c r="AC353" s="151"/>
      <c r="AD353" s="151"/>
      <c r="AE353" s="151"/>
      <c r="AF353" s="151"/>
      <c r="AG353" s="151" t="s">
        <v>357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189" t="s">
        <v>582</v>
      </c>
      <c r="D354" s="162"/>
      <c r="E354" s="163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51"/>
      <c r="Z354" s="151"/>
      <c r="AA354" s="151"/>
      <c r="AB354" s="151"/>
      <c r="AC354" s="151"/>
      <c r="AD354" s="151"/>
      <c r="AE354" s="151"/>
      <c r="AF354" s="151"/>
      <c r="AG354" s="151" t="s">
        <v>144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189" t="s">
        <v>583</v>
      </c>
      <c r="D355" s="162"/>
      <c r="E355" s="163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51"/>
      <c r="Z355" s="151"/>
      <c r="AA355" s="151"/>
      <c r="AB355" s="151"/>
      <c r="AC355" s="151"/>
      <c r="AD355" s="151"/>
      <c r="AE355" s="151"/>
      <c r="AF355" s="151"/>
      <c r="AG355" s="151" t="s">
        <v>144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58"/>
      <c r="B356" s="159"/>
      <c r="C356" s="189" t="s">
        <v>584</v>
      </c>
      <c r="D356" s="162"/>
      <c r="E356" s="163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51"/>
      <c r="Z356" s="151"/>
      <c r="AA356" s="151"/>
      <c r="AB356" s="151"/>
      <c r="AC356" s="151"/>
      <c r="AD356" s="151"/>
      <c r="AE356" s="151"/>
      <c r="AF356" s="151"/>
      <c r="AG356" s="151" t="s">
        <v>144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58"/>
      <c r="B357" s="159"/>
      <c r="C357" s="189" t="s">
        <v>585</v>
      </c>
      <c r="D357" s="162"/>
      <c r="E357" s="163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51"/>
      <c r="Z357" s="151"/>
      <c r="AA357" s="151"/>
      <c r="AB357" s="151"/>
      <c r="AC357" s="151"/>
      <c r="AD357" s="151"/>
      <c r="AE357" s="151"/>
      <c r="AF357" s="151"/>
      <c r="AG357" s="151" t="s">
        <v>144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58"/>
      <c r="B358" s="159"/>
      <c r="C358" s="189" t="s">
        <v>586</v>
      </c>
      <c r="D358" s="162"/>
      <c r="E358" s="163">
        <v>36.6</v>
      </c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51"/>
      <c r="Z358" s="151"/>
      <c r="AA358" s="151"/>
      <c r="AB358" s="151"/>
      <c r="AC358" s="151"/>
      <c r="AD358" s="151"/>
      <c r="AE358" s="151"/>
      <c r="AF358" s="151"/>
      <c r="AG358" s="151" t="s">
        <v>144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189" t="s">
        <v>587</v>
      </c>
      <c r="D359" s="162"/>
      <c r="E359" s="163">
        <v>47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51"/>
      <c r="Z359" s="151"/>
      <c r="AA359" s="151"/>
      <c r="AB359" s="151"/>
      <c r="AC359" s="151"/>
      <c r="AD359" s="151"/>
      <c r="AE359" s="151"/>
      <c r="AF359" s="151"/>
      <c r="AG359" s="151" t="s">
        <v>144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189" t="s">
        <v>588</v>
      </c>
      <c r="D360" s="162"/>
      <c r="E360" s="163">
        <v>33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51"/>
      <c r="Z360" s="151"/>
      <c r="AA360" s="151"/>
      <c r="AB360" s="151"/>
      <c r="AC360" s="151"/>
      <c r="AD360" s="151"/>
      <c r="AE360" s="151"/>
      <c r="AF360" s="151"/>
      <c r="AG360" s="151" t="s">
        <v>144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58"/>
      <c r="B361" s="159"/>
      <c r="C361" s="189" t="s">
        <v>589</v>
      </c>
      <c r="D361" s="162"/>
      <c r="E361" s="163">
        <v>55.1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51"/>
      <c r="Z361" s="151"/>
      <c r="AA361" s="151"/>
      <c r="AB361" s="151"/>
      <c r="AC361" s="151"/>
      <c r="AD361" s="151"/>
      <c r="AE361" s="151"/>
      <c r="AF361" s="151"/>
      <c r="AG361" s="151" t="s">
        <v>144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">
      <c r="A362" s="158"/>
      <c r="B362" s="159"/>
      <c r="C362" s="189" t="s">
        <v>590</v>
      </c>
      <c r="D362" s="162"/>
      <c r="E362" s="163">
        <v>84.8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51"/>
      <c r="Z362" s="151"/>
      <c r="AA362" s="151"/>
      <c r="AB362" s="151"/>
      <c r="AC362" s="151"/>
      <c r="AD362" s="151"/>
      <c r="AE362" s="151"/>
      <c r="AF362" s="151"/>
      <c r="AG362" s="151" t="s">
        <v>144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">
      <c r="A363" s="173">
        <v>122</v>
      </c>
      <c r="B363" s="174" t="s">
        <v>591</v>
      </c>
      <c r="C363" s="188" t="s">
        <v>592</v>
      </c>
      <c r="D363" s="175" t="s">
        <v>138</v>
      </c>
      <c r="E363" s="176">
        <v>313.60000000000002</v>
      </c>
      <c r="F363" s="177"/>
      <c r="G363" s="178">
        <f>ROUND(E363*F363,2)</f>
        <v>0</v>
      </c>
      <c r="H363" s="161"/>
      <c r="I363" s="160">
        <f>ROUND(E363*H363,2)</f>
        <v>0</v>
      </c>
      <c r="J363" s="161"/>
      <c r="K363" s="160">
        <f>ROUND(E363*J363,2)</f>
        <v>0</v>
      </c>
      <c r="L363" s="160">
        <v>21</v>
      </c>
      <c r="M363" s="160">
        <f>G363*(1+L363/100)</f>
        <v>0</v>
      </c>
      <c r="N363" s="160">
        <v>0</v>
      </c>
      <c r="O363" s="160">
        <f>ROUND(E363*N363,2)</f>
        <v>0</v>
      </c>
      <c r="P363" s="160">
        <v>1.4E-2</v>
      </c>
      <c r="Q363" s="160">
        <f>ROUND(E363*P363,2)</f>
        <v>4.3899999999999997</v>
      </c>
      <c r="R363" s="160"/>
      <c r="S363" s="160" t="s">
        <v>139</v>
      </c>
      <c r="T363" s="160" t="s">
        <v>140</v>
      </c>
      <c r="U363" s="160">
        <v>0.128</v>
      </c>
      <c r="V363" s="160">
        <f>ROUND(E363*U363,2)</f>
        <v>40.14</v>
      </c>
      <c r="W363" s="160"/>
      <c r="X363" s="160" t="s">
        <v>141</v>
      </c>
      <c r="Y363" s="151"/>
      <c r="Z363" s="151"/>
      <c r="AA363" s="151"/>
      <c r="AB363" s="151"/>
      <c r="AC363" s="151"/>
      <c r="AD363" s="151"/>
      <c r="AE363" s="151"/>
      <c r="AF363" s="151"/>
      <c r="AG363" s="151" t="s">
        <v>559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ht="33.75" outlineLevel="1" x14ac:dyDescent="0.2">
      <c r="A364" s="158"/>
      <c r="B364" s="159"/>
      <c r="C364" s="189" t="s">
        <v>593</v>
      </c>
      <c r="D364" s="162"/>
      <c r="E364" s="163">
        <v>288.8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51"/>
      <c r="Z364" s="151"/>
      <c r="AA364" s="151"/>
      <c r="AB364" s="151"/>
      <c r="AC364" s="151"/>
      <c r="AD364" s="151"/>
      <c r="AE364" s="151"/>
      <c r="AF364" s="151"/>
      <c r="AG364" s="151" t="s">
        <v>144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/>
      <c r="B365" s="159"/>
      <c r="C365" s="189" t="s">
        <v>594</v>
      </c>
      <c r="D365" s="162"/>
      <c r="E365" s="163">
        <v>24.8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51"/>
      <c r="Z365" s="151"/>
      <c r="AA365" s="151"/>
      <c r="AB365" s="151"/>
      <c r="AC365" s="151"/>
      <c r="AD365" s="151"/>
      <c r="AE365" s="151"/>
      <c r="AF365" s="151"/>
      <c r="AG365" s="151" t="s">
        <v>144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80">
        <v>123</v>
      </c>
      <c r="B366" s="181" t="s">
        <v>595</v>
      </c>
      <c r="C366" s="190" t="s">
        <v>596</v>
      </c>
      <c r="D366" s="182" t="s">
        <v>222</v>
      </c>
      <c r="E366" s="183">
        <v>480</v>
      </c>
      <c r="F366" s="184"/>
      <c r="G366" s="185">
        <f>ROUND(E366*F366,2)</f>
        <v>0</v>
      </c>
      <c r="H366" s="161"/>
      <c r="I366" s="160">
        <f>ROUND(E366*H366,2)</f>
        <v>0</v>
      </c>
      <c r="J366" s="161"/>
      <c r="K366" s="160">
        <f>ROUND(E366*J366,2)</f>
        <v>0</v>
      </c>
      <c r="L366" s="160">
        <v>21</v>
      </c>
      <c r="M366" s="160">
        <f>G366*(1+L366/100)</f>
        <v>0</v>
      </c>
      <c r="N366" s="160">
        <v>0</v>
      </c>
      <c r="O366" s="160">
        <f>ROUND(E366*N366,2)</f>
        <v>0</v>
      </c>
      <c r="P366" s="160">
        <v>1.4999999999999999E-2</v>
      </c>
      <c r="Q366" s="160">
        <f>ROUND(E366*P366,2)</f>
        <v>7.2</v>
      </c>
      <c r="R366" s="160"/>
      <c r="S366" s="160" t="s">
        <v>139</v>
      </c>
      <c r="T366" s="160" t="s">
        <v>140</v>
      </c>
      <c r="U366" s="160">
        <v>0.09</v>
      </c>
      <c r="V366" s="160">
        <f>ROUND(E366*U366,2)</f>
        <v>43.2</v>
      </c>
      <c r="W366" s="160"/>
      <c r="X366" s="160" t="s">
        <v>141</v>
      </c>
      <c r="Y366" s="151"/>
      <c r="Z366" s="151"/>
      <c r="AA366" s="151"/>
      <c r="AB366" s="151"/>
      <c r="AC366" s="151"/>
      <c r="AD366" s="151"/>
      <c r="AE366" s="151"/>
      <c r="AF366" s="151"/>
      <c r="AG366" s="151" t="s">
        <v>559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">
      <c r="A367" s="173">
        <v>124</v>
      </c>
      <c r="B367" s="174" t="s">
        <v>597</v>
      </c>
      <c r="C367" s="188" t="s">
        <v>598</v>
      </c>
      <c r="D367" s="175" t="s">
        <v>138</v>
      </c>
      <c r="E367" s="176">
        <v>50.22</v>
      </c>
      <c r="F367" s="177"/>
      <c r="G367" s="178">
        <f>ROUND(E367*F367,2)</f>
        <v>0</v>
      </c>
      <c r="H367" s="161"/>
      <c r="I367" s="160">
        <f>ROUND(E367*H367,2)</f>
        <v>0</v>
      </c>
      <c r="J367" s="161"/>
      <c r="K367" s="160">
        <f>ROUND(E367*J367,2)</f>
        <v>0</v>
      </c>
      <c r="L367" s="160">
        <v>21</v>
      </c>
      <c r="M367" s="160">
        <f>G367*(1+L367/100)</f>
        <v>0</v>
      </c>
      <c r="N367" s="160">
        <v>0</v>
      </c>
      <c r="O367" s="160">
        <f>ROUND(E367*N367,2)</f>
        <v>0</v>
      </c>
      <c r="P367" s="160">
        <v>1.507E-2</v>
      </c>
      <c r="Q367" s="160">
        <f>ROUND(E367*P367,2)</f>
        <v>0.76</v>
      </c>
      <c r="R367" s="160"/>
      <c r="S367" s="160" t="s">
        <v>139</v>
      </c>
      <c r="T367" s="160" t="s">
        <v>140</v>
      </c>
      <c r="U367" s="160">
        <v>0.11</v>
      </c>
      <c r="V367" s="160">
        <f>ROUND(E367*U367,2)</f>
        <v>5.52</v>
      </c>
      <c r="W367" s="160"/>
      <c r="X367" s="160" t="s">
        <v>141</v>
      </c>
      <c r="Y367" s="151"/>
      <c r="Z367" s="151"/>
      <c r="AA367" s="151"/>
      <c r="AB367" s="151"/>
      <c r="AC367" s="151"/>
      <c r="AD367" s="151"/>
      <c r="AE367" s="151"/>
      <c r="AF367" s="151"/>
      <c r="AG367" s="151" t="s">
        <v>242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58"/>
      <c r="B368" s="159"/>
      <c r="C368" s="189" t="s">
        <v>599</v>
      </c>
      <c r="D368" s="162"/>
      <c r="E368" s="163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51"/>
      <c r="Z368" s="151"/>
      <c r="AA368" s="151"/>
      <c r="AB368" s="151"/>
      <c r="AC368" s="151"/>
      <c r="AD368" s="151"/>
      <c r="AE368" s="151"/>
      <c r="AF368" s="151"/>
      <c r="AG368" s="151" t="s">
        <v>144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">
      <c r="A369" s="158"/>
      <c r="B369" s="159"/>
      <c r="C369" s="189" t="s">
        <v>600</v>
      </c>
      <c r="D369" s="162"/>
      <c r="E369" s="163">
        <v>10.96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51"/>
      <c r="Z369" s="151"/>
      <c r="AA369" s="151"/>
      <c r="AB369" s="151"/>
      <c r="AC369" s="151"/>
      <c r="AD369" s="151"/>
      <c r="AE369" s="151"/>
      <c r="AF369" s="151"/>
      <c r="AG369" s="151" t="s">
        <v>144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">
      <c r="A370" s="158"/>
      <c r="B370" s="159"/>
      <c r="C370" s="189" t="s">
        <v>601</v>
      </c>
      <c r="D370" s="162"/>
      <c r="E370" s="163">
        <v>5.43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51"/>
      <c r="Z370" s="151"/>
      <c r="AA370" s="151"/>
      <c r="AB370" s="151"/>
      <c r="AC370" s="151"/>
      <c r="AD370" s="151"/>
      <c r="AE370" s="151"/>
      <c r="AF370" s="151"/>
      <c r="AG370" s="151" t="s">
        <v>144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">
      <c r="A371" s="158"/>
      <c r="B371" s="159"/>
      <c r="C371" s="189" t="s">
        <v>602</v>
      </c>
      <c r="D371" s="162"/>
      <c r="E371" s="163">
        <v>6.93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51"/>
      <c r="Z371" s="151"/>
      <c r="AA371" s="151"/>
      <c r="AB371" s="151"/>
      <c r="AC371" s="151"/>
      <c r="AD371" s="151"/>
      <c r="AE371" s="151"/>
      <c r="AF371" s="151"/>
      <c r="AG371" s="151" t="s">
        <v>144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">
      <c r="A372" s="158"/>
      <c r="B372" s="159"/>
      <c r="C372" s="189" t="s">
        <v>603</v>
      </c>
      <c r="D372" s="162"/>
      <c r="E372" s="163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51"/>
      <c r="Z372" s="151"/>
      <c r="AA372" s="151"/>
      <c r="AB372" s="151"/>
      <c r="AC372" s="151"/>
      <c r="AD372" s="151"/>
      <c r="AE372" s="151"/>
      <c r="AF372" s="151"/>
      <c r="AG372" s="151" t="s">
        <v>144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">
      <c r="A373" s="158"/>
      <c r="B373" s="159"/>
      <c r="C373" s="189" t="s">
        <v>604</v>
      </c>
      <c r="D373" s="162"/>
      <c r="E373" s="163">
        <v>9.3000000000000007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51"/>
      <c r="Z373" s="151"/>
      <c r="AA373" s="151"/>
      <c r="AB373" s="151"/>
      <c r="AC373" s="151"/>
      <c r="AD373" s="151"/>
      <c r="AE373" s="151"/>
      <c r="AF373" s="151"/>
      <c r="AG373" s="151" t="s">
        <v>144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58"/>
      <c r="B374" s="159"/>
      <c r="C374" s="189" t="s">
        <v>605</v>
      </c>
      <c r="D374" s="162"/>
      <c r="E374" s="163">
        <v>8.8000000000000007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51"/>
      <c r="Z374" s="151"/>
      <c r="AA374" s="151"/>
      <c r="AB374" s="151"/>
      <c r="AC374" s="151"/>
      <c r="AD374" s="151"/>
      <c r="AE374" s="151"/>
      <c r="AF374" s="151"/>
      <c r="AG374" s="151" t="s">
        <v>144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58"/>
      <c r="B375" s="159"/>
      <c r="C375" s="189" t="s">
        <v>606</v>
      </c>
      <c r="D375" s="162"/>
      <c r="E375" s="163">
        <v>8.8000000000000007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51"/>
      <c r="Z375" s="151"/>
      <c r="AA375" s="151"/>
      <c r="AB375" s="151"/>
      <c r="AC375" s="151"/>
      <c r="AD375" s="151"/>
      <c r="AE375" s="151"/>
      <c r="AF375" s="151"/>
      <c r="AG375" s="151" t="s">
        <v>144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73">
        <v>125</v>
      </c>
      <c r="B376" s="174" t="s">
        <v>607</v>
      </c>
      <c r="C376" s="188" t="s">
        <v>608</v>
      </c>
      <c r="D376" s="175" t="s">
        <v>222</v>
      </c>
      <c r="E376" s="176">
        <v>252.84030000000001</v>
      </c>
      <c r="F376" s="177"/>
      <c r="G376" s="178">
        <f>ROUND(E376*F376,2)</f>
        <v>0</v>
      </c>
      <c r="H376" s="161"/>
      <c r="I376" s="160">
        <f>ROUND(E376*H376,2)</f>
        <v>0</v>
      </c>
      <c r="J376" s="161"/>
      <c r="K376" s="160">
        <f>ROUND(E376*J376,2)</f>
        <v>0</v>
      </c>
      <c r="L376" s="160">
        <v>21</v>
      </c>
      <c r="M376" s="160">
        <f>G376*(1+L376/100)</f>
        <v>0</v>
      </c>
      <c r="N376" s="160">
        <v>0</v>
      </c>
      <c r="O376" s="160">
        <f>ROUND(E376*N376,2)</f>
        <v>0</v>
      </c>
      <c r="P376" s="160">
        <v>1.6E-2</v>
      </c>
      <c r="Q376" s="160">
        <f>ROUND(E376*P376,2)</f>
        <v>4.05</v>
      </c>
      <c r="R376" s="160"/>
      <c r="S376" s="160" t="s">
        <v>139</v>
      </c>
      <c r="T376" s="160" t="s">
        <v>140</v>
      </c>
      <c r="U376" s="160">
        <v>0.06</v>
      </c>
      <c r="V376" s="160">
        <f>ROUND(E376*U376,2)</f>
        <v>15.17</v>
      </c>
      <c r="W376" s="160"/>
      <c r="X376" s="160" t="s">
        <v>141</v>
      </c>
      <c r="Y376" s="151"/>
      <c r="Z376" s="151"/>
      <c r="AA376" s="151"/>
      <c r="AB376" s="151"/>
      <c r="AC376" s="151"/>
      <c r="AD376" s="151"/>
      <c r="AE376" s="151"/>
      <c r="AF376" s="151"/>
      <c r="AG376" s="151" t="s">
        <v>242</v>
      </c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189" t="s">
        <v>609</v>
      </c>
      <c r="D377" s="162"/>
      <c r="E377" s="163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51"/>
      <c r="Z377" s="151"/>
      <c r="AA377" s="151"/>
      <c r="AB377" s="151"/>
      <c r="AC377" s="151"/>
      <c r="AD377" s="151"/>
      <c r="AE377" s="151"/>
      <c r="AF377" s="151"/>
      <c r="AG377" s="151" t="s">
        <v>144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58"/>
      <c r="B378" s="159"/>
      <c r="C378" s="189" t="s">
        <v>610</v>
      </c>
      <c r="D378" s="162"/>
      <c r="E378" s="163">
        <v>256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51"/>
      <c r="Z378" s="151"/>
      <c r="AA378" s="151"/>
      <c r="AB378" s="151"/>
      <c r="AC378" s="151"/>
      <c r="AD378" s="151"/>
      <c r="AE378" s="151"/>
      <c r="AF378" s="151"/>
      <c r="AG378" s="151" t="s">
        <v>144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ht="22.5" outlineLevel="1" x14ac:dyDescent="0.2">
      <c r="A379" s="158"/>
      <c r="B379" s="159"/>
      <c r="C379" s="189" t="s">
        <v>611</v>
      </c>
      <c r="D379" s="162"/>
      <c r="E379" s="163">
        <v>-10.99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51"/>
      <c r="Z379" s="151"/>
      <c r="AA379" s="151"/>
      <c r="AB379" s="151"/>
      <c r="AC379" s="151"/>
      <c r="AD379" s="151"/>
      <c r="AE379" s="151"/>
      <c r="AF379" s="151"/>
      <c r="AG379" s="151" t="s">
        <v>144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ht="33.75" outlineLevel="1" x14ac:dyDescent="0.2">
      <c r="A380" s="158"/>
      <c r="B380" s="159"/>
      <c r="C380" s="189" t="s">
        <v>612</v>
      </c>
      <c r="D380" s="162"/>
      <c r="E380" s="163">
        <v>-19.86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51"/>
      <c r="Z380" s="151"/>
      <c r="AA380" s="151"/>
      <c r="AB380" s="151"/>
      <c r="AC380" s="151"/>
      <c r="AD380" s="151"/>
      <c r="AE380" s="151"/>
      <c r="AF380" s="151"/>
      <c r="AG380" s="151" t="s">
        <v>144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ht="33.75" outlineLevel="1" x14ac:dyDescent="0.2">
      <c r="A381" s="158"/>
      <c r="B381" s="159"/>
      <c r="C381" s="189" t="s">
        <v>613</v>
      </c>
      <c r="D381" s="162"/>
      <c r="E381" s="163">
        <v>-20.98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51"/>
      <c r="Z381" s="151"/>
      <c r="AA381" s="151"/>
      <c r="AB381" s="151"/>
      <c r="AC381" s="151"/>
      <c r="AD381" s="151"/>
      <c r="AE381" s="151"/>
      <c r="AF381" s="151"/>
      <c r="AG381" s="151" t="s">
        <v>144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ht="33.75" outlineLevel="1" x14ac:dyDescent="0.2">
      <c r="A382" s="158"/>
      <c r="B382" s="159"/>
      <c r="C382" s="189" t="s">
        <v>614</v>
      </c>
      <c r="D382" s="162"/>
      <c r="E382" s="163">
        <v>-23.32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51"/>
      <c r="Z382" s="151"/>
      <c r="AA382" s="151"/>
      <c r="AB382" s="151"/>
      <c r="AC382" s="151"/>
      <c r="AD382" s="151"/>
      <c r="AE382" s="151"/>
      <c r="AF382" s="151"/>
      <c r="AG382" s="151" t="s">
        <v>144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">
      <c r="A383" s="158"/>
      <c r="B383" s="159"/>
      <c r="C383" s="189" t="s">
        <v>615</v>
      </c>
      <c r="D383" s="162"/>
      <c r="E383" s="163">
        <v>72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51"/>
      <c r="Z383" s="151"/>
      <c r="AA383" s="151"/>
      <c r="AB383" s="151"/>
      <c r="AC383" s="151"/>
      <c r="AD383" s="151"/>
      <c r="AE383" s="151"/>
      <c r="AF383" s="151"/>
      <c r="AG383" s="151" t="s">
        <v>144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ht="22.5" outlineLevel="1" x14ac:dyDescent="0.2">
      <c r="A384" s="173">
        <v>126</v>
      </c>
      <c r="B384" s="174" t="s">
        <v>616</v>
      </c>
      <c r="C384" s="188" t="s">
        <v>617</v>
      </c>
      <c r="D384" s="175" t="s">
        <v>222</v>
      </c>
      <c r="E384" s="176">
        <v>20.2514</v>
      </c>
      <c r="F384" s="177"/>
      <c r="G384" s="178">
        <f>ROUND(E384*F384,2)</f>
        <v>0</v>
      </c>
      <c r="H384" s="161"/>
      <c r="I384" s="160">
        <f>ROUND(E384*H384,2)</f>
        <v>0</v>
      </c>
      <c r="J384" s="161"/>
      <c r="K384" s="160">
        <f>ROUND(E384*J384,2)</f>
        <v>0</v>
      </c>
      <c r="L384" s="160">
        <v>21</v>
      </c>
      <c r="M384" s="160">
        <f>G384*(1+L384/100)</f>
        <v>0</v>
      </c>
      <c r="N384" s="160">
        <v>8.1999999999999998E-4</v>
      </c>
      <c r="O384" s="160">
        <f>ROUND(E384*N384,2)</f>
        <v>0.02</v>
      </c>
      <c r="P384" s="160">
        <v>2.3E-2</v>
      </c>
      <c r="Q384" s="160">
        <f>ROUND(E384*P384,2)</f>
        <v>0.47</v>
      </c>
      <c r="R384" s="160"/>
      <c r="S384" s="160" t="s">
        <v>139</v>
      </c>
      <c r="T384" s="160" t="s">
        <v>140</v>
      </c>
      <c r="U384" s="160">
        <v>0.215</v>
      </c>
      <c r="V384" s="160">
        <f>ROUND(E384*U384,2)</f>
        <v>4.3499999999999996</v>
      </c>
      <c r="W384" s="160"/>
      <c r="X384" s="160" t="s">
        <v>141</v>
      </c>
      <c r="Y384" s="151"/>
      <c r="Z384" s="151"/>
      <c r="AA384" s="151"/>
      <c r="AB384" s="151"/>
      <c r="AC384" s="151"/>
      <c r="AD384" s="151"/>
      <c r="AE384" s="151"/>
      <c r="AF384" s="151"/>
      <c r="AG384" s="151" t="s">
        <v>242</v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">
      <c r="A385" s="158"/>
      <c r="B385" s="159"/>
      <c r="C385" s="189" t="s">
        <v>599</v>
      </c>
      <c r="D385" s="162"/>
      <c r="E385" s="163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51"/>
      <c r="Z385" s="151"/>
      <c r="AA385" s="151"/>
      <c r="AB385" s="151"/>
      <c r="AC385" s="151"/>
      <c r="AD385" s="151"/>
      <c r="AE385" s="151"/>
      <c r="AF385" s="151"/>
      <c r="AG385" s="151" t="s">
        <v>144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">
      <c r="A386" s="158"/>
      <c r="B386" s="159"/>
      <c r="C386" s="189" t="s">
        <v>309</v>
      </c>
      <c r="D386" s="162"/>
      <c r="E386" s="163">
        <v>6.42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51"/>
      <c r="Z386" s="151"/>
      <c r="AA386" s="151"/>
      <c r="AB386" s="151"/>
      <c r="AC386" s="151"/>
      <c r="AD386" s="151"/>
      <c r="AE386" s="151"/>
      <c r="AF386" s="151"/>
      <c r="AG386" s="151" t="s">
        <v>144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58"/>
      <c r="B387" s="159"/>
      <c r="C387" s="189" t="s">
        <v>310</v>
      </c>
      <c r="D387" s="162"/>
      <c r="E387" s="163">
        <v>7.83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51"/>
      <c r="Z387" s="151"/>
      <c r="AA387" s="151"/>
      <c r="AB387" s="151"/>
      <c r="AC387" s="151"/>
      <c r="AD387" s="151"/>
      <c r="AE387" s="151"/>
      <c r="AF387" s="151"/>
      <c r="AG387" s="151" t="s">
        <v>144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58"/>
      <c r="B388" s="159"/>
      <c r="C388" s="189" t="s">
        <v>311</v>
      </c>
      <c r="D388" s="162"/>
      <c r="E388" s="163">
        <v>6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51"/>
      <c r="Z388" s="151"/>
      <c r="AA388" s="151"/>
      <c r="AB388" s="151"/>
      <c r="AC388" s="151"/>
      <c r="AD388" s="151"/>
      <c r="AE388" s="151"/>
      <c r="AF388" s="151"/>
      <c r="AG388" s="151" t="s">
        <v>144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73">
        <v>127</v>
      </c>
      <c r="B389" s="174" t="s">
        <v>618</v>
      </c>
      <c r="C389" s="188" t="s">
        <v>619</v>
      </c>
      <c r="D389" s="175" t="s">
        <v>138</v>
      </c>
      <c r="E389" s="176">
        <v>193</v>
      </c>
      <c r="F389" s="177"/>
      <c r="G389" s="178">
        <f>ROUND(E389*F389,2)</f>
        <v>0</v>
      </c>
      <c r="H389" s="161"/>
      <c r="I389" s="160">
        <f>ROUND(E389*H389,2)</f>
        <v>0</v>
      </c>
      <c r="J389" s="161"/>
      <c r="K389" s="160">
        <f>ROUND(E389*J389,2)</f>
        <v>0</v>
      </c>
      <c r="L389" s="160">
        <v>21</v>
      </c>
      <c r="M389" s="160">
        <f>G389*(1+L389/100)</f>
        <v>0</v>
      </c>
      <c r="N389" s="160">
        <v>0</v>
      </c>
      <c r="O389" s="160">
        <f>ROUND(E389*N389,2)</f>
        <v>0</v>
      </c>
      <c r="P389" s="160">
        <v>2.4E-2</v>
      </c>
      <c r="Q389" s="160">
        <f>ROUND(E389*P389,2)</f>
        <v>4.63</v>
      </c>
      <c r="R389" s="160"/>
      <c r="S389" s="160" t="s">
        <v>139</v>
      </c>
      <c r="T389" s="160" t="s">
        <v>140</v>
      </c>
      <c r="U389" s="160">
        <v>0.154</v>
      </c>
      <c r="V389" s="160">
        <f>ROUND(E389*U389,2)</f>
        <v>29.72</v>
      </c>
      <c r="W389" s="160"/>
      <c r="X389" s="160" t="s">
        <v>141</v>
      </c>
      <c r="Y389" s="151"/>
      <c r="Z389" s="151"/>
      <c r="AA389" s="151"/>
      <c r="AB389" s="151"/>
      <c r="AC389" s="151"/>
      <c r="AD389" s="151"/>
      <c r="AE389" s="151"/>
      <c r="AF389" s="151"/>
      <c r="AG389" s="151" t="s">
        <v>559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58"/>
      <c r="B390" s="159"/>
      <c r="C390" s="189" t="s">
        <v>620</v>
      </c>
      <c r="D390" s="162"/>
      <c r="E390" s="163">
        <v>39.4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51"/>
      <c r="Z390" s="151"/>
      <c r="AA390" s="151"/>
      <c r="AB390" s="151"/>
      <c r="AC390" s="151"/>
      <c r="AD390" s="151"/>
      <c r="AE390" s="151"/>
      <c r="AF390" s="151"/>
      <c r="AG390" s="151" t="s">
        <v>144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ht="22.5" outlineLevel="1" x14ac:dyDescent="0.2">
      <c r="A391" s="158"/>
      <c r="B391" s="159"/>
      <c r="C391" s="189" t="s">
        <v>621</v>
      </c>
      <c r="D391" s="162"/>
      <c r="E391" s="163">
        <v>129.4</v>
      </c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51"/>
      <c r="Z391" s="151"/>
      <c r="AA391" s="151"/>
      <c r="AB391" s="151"/>
      <c r="AC391" s="151"/>
      <c r="AD391" s="151"/>
      <c r="AE391" s="151"/>
      <c r="AF391" s="151"/>
      <c r="AG391" s="151" t="s">
        <v>144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58"/>
      <c r="B392" s="159"/>
      <c r="C392" s="189" t="s">
        <v>622</v>
      </c>
      <c r="D392" s="162"/>
      <c r="E392" s="163">
        <v>24.2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51"/>
      <c r="Z392" s="151"/>
      <c r="AA392" s="151"/>
      <c r="AB392" s="151"/>
      <c r="AC392" s="151"/>
      <c r="AD392" s="151"/>
      <c r="AE392" s="151"/>
      <c r="AF392" s="151"/>
      <c r="AG392" s="151" t="s">
        <v>144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73">
        <v>128</v>
      </c>
      <c r="B393" s="174" t="s">
        <v>623</v>
      </c>
      <c r="C393" s="188" t="s">
        <v>624</v>
      </c>
      <c r="D393" s="175" t="s">
        <v>222</v>
      </c>
      <c r="E393" s="176">
        <v>33.928400000000003</v>
      </c>
      <c r="F393" s="177"/>
      <c r="G393" s="178">
        <f>ROUND(E393*F393,2)</f>
        <v>0</v>
      </c>
      <c r="H393" s="161"/>
      <c r="I393" s="160">
        <f>ROUND(E393*H393,2)</f>
        <v>0</v>
      </c>
      <c r="J393" s="161"/>
      <c r="K393" s="160">
        <f>ROUND(E393*J393,2)</f>
        <v>0</v>
      </c>
      <c r="L393" s="160">
        <v>21</v>
      </c>
      <c r="M393" s="160">
        <f>G393*(1+L393/100)</f>
        <v>0</v>
      </c>
      <c r="N393" s="160">
        <v>9.2000000000000003E-4</v>
      </c>
      <c r="O393" s="160">
        <f>ROUND(E393*N393,2)</f>
        <v>0.03</v>
      </c>
      <c r="P393" s="160">
        <v>2.7E-2</v>
      </c>
      <c r="Q393" s="160">
        <f>ROUND(E393*P393,2)</f>
        <v>0.92</v>
      </c>
      <c r="R393" s="160"/>
      <c r="S393" s="160" t="s">
        <v>139</v>
      </c>
      <c r="T393" s="160" t="s">
        <v>140</v>
      </c>
      <c r="U393" s="160">
        <v>0.26300000000000001</v>
      </c>
      <c r="V393" s="160">
        <f>ROUND(E393*U393,2)</f>
        <v>8.92</v>
      </c>
      <c r="W393" s="160"/>
      <c r="X393" s="160" t="s">
        <v>141</v>
      </c>
      <c r="Y393" s="151"/>
      <c r="Z393" s="151"/>
      <c r="AA393" s="151"/>
      <c r="AB393" s="151"/>
      <c r="AC393" s="151"/>
      <c r="AD393" s="151"/>
      <c r="AE393" s="151"/>
      <c r="AF393" s="151"/>
      <c r="AG393" s="151" t="s">
        <v>242</v>
      </c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58"/>
      <c r="B394" s="159"/>
      <c r="C394" s="189" t="s">
        <v>599</v>
      </c>
      <c r="D394" s="162"/>
      <c r="E394" s="163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51"/>
      <c r="Z394" s="151"/>
      <c r="AA394" s="151"/>
      <c r="AB394" s="151"/>
      <c r="AC394" s="151"/>
      <c r="AD394" s="151"/>
      <c r="AE394" s="151"/>
      <c r="AF394" s="151"/>
      <c r="AG394" s="151" t="s">
        <v>144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58"/>
      <c r="B395" s="159"/>
      <c r="C395" s="189" t="s">
        <v>305</v>
      </c>
      <c r="D395" s="162"/>
      <c r="E395" s="163">
        <v>9.07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51"/>
      <c r="Z395" s="151"/>
      <c r="AA395" s="151"/>
      <c r="AB395" s="151"/>
      <c r="AC395" s="151"/>
      <c r="AD395" s="151"/>
      <c r="AE395" s="151"/>
      <c r="AF395" s="151"/>
      <c r="AG395" s="151" t="s">
        <v>144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58"/>
      <c r="B396" s="159"/>
      <c r="C396" s="189" t="s">
        <v>306</v>
      </c>
      <c r="D396" s="162"/>
      <c r="E396" s="163">
        <v>11.12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51"/>
      <c r="Z396" s="151"/>
      <c r="AA396" s="151"/>
      <c r="AB396" s="151"/>
      <c r="AC396" s="151"/>
      <c r="AD396" s="151"/>
      <c r="AE396" s="151"/>
      <c r="AF396" s="151"/>
      <c r="AG396" s="151" t="s">
        <v>144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58"/>
      <c r="B397" s="159"/>
      <c r="C397" s="189" t="s">
        <v>307</v>
      </c>
      <c r="D397" s="162"/>
      <c r="E397" s="163">
        <v>13.74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51"/>
      <c r="Z397" s="151"/>
      <c r="AA397" s="151"/>
      <c r="AB397" s="151"/>
      <c r="AC397" s="151"/>
      <c r="AD397" s="151"/>
      <c r="AE397" s="151"/>
      <c r="AF397" s="151"/>
      <c r="AG397" s="151" t="s">
        <v>144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">
      <c r="A398" s="173">
        <v>129</v>
      </c>
      <c r="B398" s="174" t="s">
        <v>625</v>
      </c>
      <c r="C398" s="188" t="s">
        <v>626</v>
      </c>
      <c r="D398" s="175" t="s">
        <v>222</v>
      </c>
      <c r="E398" s="176">
        <v>4.4736000000000002</v>
      </c>
      <c r="F398" s="177"/>
      <c r="G398" s="178">
        <f>ROUND(E398*F398,2)</f>
        <v>0</v>
      </c>
      <c r="H398" s="161"/>
      <c r="I398" s="160">
        <f>ROUND(E398*H398,2)</f>
        <v>0</v>
      </c>
      <c r="J398" s="161"/>
      <c r="K398" s="160">
        <f>ROUND(E398*J398,2)</f>
        <v>0</v>
      </c>
      <c r="L398" s="160">
        <v>21</v>
      </c>
      <c r="M398" s="160">
        <f>G398*(1+L398/100)</f>
        <v>0</v>
      </c>
      <c r="N398" s="160">
        <v>1E-3</v>
      </c>
      <c r="O398" s="160">
        <f>ROUND(E398*N398,2)</f>
        <v>0</v>
      </c>
      <c r="P398" s="160">
        <v>3.1E-2</v>
      </c>
      <c r="Q398" s="160">
        <f>ROUND(E398*P398,2)</f>
        <v>0.14000000000000001</v>
      </c>
      <c r="R398" s="160"/>
      <c r="S398" s="160" t="s">
        <v>139</v>
      </c>
      <c r="T398" s="160" t="s">
        <v>140</v>
      </c>
      <c r="U398" s="160">
        <v>0.33100000000000002</v>
      </c>
      <c r="V398" s="160">
        <f>ROUND(E398*U398,2)</f>
        <v>1.48</v>
      </c>
      <c r="W398" s="160"/>
      <c r="X398" s="160" t="s">
        <v>141</v>
      </c>
      <c r="Y398" s="151"/>
      <c r="Z398" s="151"/>
      <c r="AA398" s="151"/>
      <c r="AB398" s="151"/>
      <c r="AC398" s="151"/>
      <c r="AD398" s="151"/>
      <c r="AE398" s="151"/>
      <c r="AF398" s="151"/>
      <c r="AG398" s="151" t="s">
        <v>242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58"/>
      <c r="B399" s="159"/>
      <c r="C399" s="189" t="s">
        <v>599</v>
      </c>
      <c r="D399" s="162"/>
      <c r="E399" s="163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51"/>
      <c r="Z399" s="151"/>
      <c r="AA399" s="151"/>
      <c r="AB399" s="151"/>
      <c r="AC399" s="151"/>
      <c r="AD399" s="151"/>
      <c r="AE399" s="151"/>
      <c r="AF399" s="151"/>
      <c r="AG399" s="151" t="s">
        <v>144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58"/>
      <c r="B400" s="159"/>
      <c r="C400" s="189" t="s">
        <v>301</v>
      </c>
      <c r="D400" s="162"/>
      <c r="E400" s="163">
        <v>1.5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51"/>
      <c r="Z400" s="151"/>
      <c r="AA400" s="151"/>
      <c r="AB400" s="151"/>
      <c r="AC400" s="151"/>
      <c r="AD400" s="151"/>
      <c r="AE400" s="151"/>
      <c r="AF400" s="151"/>
      <c r="AG400" s="151" t="s">
        <v>144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58"/>
      <c r="B401" s="159"/>
      <c r="C401" s="189" t="s">
        <v>302</v>
      </c>
      <c r="D401" s="162"/>
      <c r="E401" s="163">
        <v>1.47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51"/>
      <c r="Z401" s="151"/>
      <c r="AA401" s="151"/>
      <c r="AB401" s="151"/>
      <c r="AC401" s="151"/>
      <c r="AD401" s="151"/>
      <c r="AE401" s="151"/>
      <c r="AF401" s="151"/>
      <c r="AG401" s="151" t="s">
        <v>144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1" x14ac:dyDescent="0.2">
      <c r="A402" s="158"/>
      <c r="B402" s="159"/>
      <c r="C402" s="189" t="s">
        <v>303</v>
      </c>
      <c r="D402" s="162"/>
      <c r="E402" s="163">
        <v>1.5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51"/>
      <c r="Z402" s="151"/>
      <c r="AA402" s="151"/>
      <c r="AB402" s="151"/>
      <c r="AC402" s="151"/>
      <c r="AD402" s="151"/>
      <c r="AE402" s="151"/>
      <c r="AF402" s="151"/>
      <c r="AG402" s="151" t="s">
        <v>144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73">
        <v>130</v>
      </c>
      <c r="B403" s="174" t="s">
        <v>627</v>
      </c>
      <c r="C403" s="188" t="s">
        <v>628</v>
      </c>
      <c r="D403" s="175" t="s">
        <v>138</v>
      </c>
      <c r="E403" s="176">
        <v>171.6</v>
      </c>
      <c r="F403" s="177"/>
      <c r="G403" s="178">
        <f>ROUND(E403*F403,2)</f>
        <v>0</v>
      </c>
      <c r="H403" s="161"/>
      <c r="I403" s="160">
        <f>ROUND(E403*H403,2)</f>
        <v>0</v>
      </c>
      <c r="J403" s="161"/>
      <c r="K403" s="160">
        <f>ROUND(E403*J403,2)</f>
        <v>0</v>
      </c>
      <c r="L403" s="160">
        <v>21</v>
      </c>
      <c r="M403" s="160">
        <f>G403*(1+L403/100)</f>
        <v>0</v>
      </c>
      <c r="N403" s="160">
        <v>0</v>
      </c>
      <c r="O403" s="160">
        <f>ROUND(E403*N403,2)</f>
        <v>0</v>
      </c>
      <c r="P403" s="160">
        <v>3.2000000000000001E-2</v>
      </c>
      <c r="Q403" s="160">
        <f>ROUND(E403*P403,2)</f>
        <v>5.49</v>
      </c>
      <c r="R403" s="160"/>
      <c r="S403" s="160" t="s">
        <v>139</v>
      </c>
      <c r="T403" s="160" t="s">
        <v>140</v>
      </c>
      <c r="U403" s="160">
        <v>0.18</v>
      </c>
      <c r="V403" s="160">
        <f>ROUND(E403*U403,2)</f>
        <v>30.89</v>
      </c>
      <c r="W403" s="160"/>
      <c r="X403" s="160" t="s">
        <v>141</v>
      </c>
      <c r="Y403" s="151"/>
      <c r="Z403" s="151"/>
      <c r="AA403" s="151"/>
      <c r="AB403" s="151"/>
      <c r="AC403" s="151"/>
      <c r="AD403" s="151"/>
      <c r="AE403" s="151"/>
      <c r="AF403" s="151"/>
      <c r="AG403" s="151" t="s">
        <v>559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ht="22.5" outlineLevel="1" x14ac:dyDescent="0.2">
      <c r="A404" s="158"/>
      <c r="B404" s="159"/>
      <c r="C404" s="189" t="s">
        <v>629</v>
      </c>
      <c r="D404" s="162"/>
      <c r="E404" s="163">
        <v>76.400000000000006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51"/>
      <c r="Z404" s="151"/>
      <c r="AA404" s="151"/>
      <c r="AB404" s="151"/>
      <c r="AC404" s="151"/>
      <c r="AD404" s="151"/>
      <c r="AE404" s="151"/>
      <c r="AF404" s="151"/>
      <c r="AG404" s="151" t="s">
        <v>144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58"/>
      <c r="B405" s="159"/>
      <c r="C405" s="189" t="s">
        <v>630</v>
      </c>
      <c r="D405" s="162"/>
      <c r="E405" s="163">
        <v>18.600000000000001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51"/>
      <c r="Z405" s="151"/>
      <c r="AA405" s="151"/>
      <c r="AB405" s="151"/>
      <c r="AC405" s="151"/>
      <c r="AD405" s="151"/>
      <c r="AE405" s="151"/>
      <c r="AF405" s="151"/>
      <c r="AG405" s="151" t="s">
        <v>144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58"/>
      <c r="B406" s="159"/>
      <c r="C406" s="189" t="s">
        <v>631</v>
      </c>
      <c r="D406" s="162"/>
      <c r="E406" s="163">
        <v>76.599999999999994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51"/>
      <c r="Z406" s="151"/>
      <c r="AA406" s="151"/>
      <c r="AB406" s="151"/>
      <c r="AC406" s="151"/>
      <c r="AD406" s="151"/>
      <c r="AE406" s="151"/>
      <c r="AF406" s="151"/>
      <c r="AG406" s="151" t="s">
        <v>144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73">
        <v>131</v>
      </c>
      <c r="B407" s="174" t="s">
        <v>632</v>
      </c>
      <c r="C407" s="188" t="s">
        <v>633</v>
      </c>
      <c r="D407" s="175" t="s">
        <v>222</v>
      </c>
      <c r="E407" s="176">
        <v>0.93120000000000003</v>
      </c>
      <c r="F407" s="177"/>
      <c r="G407" s="178">
        <f>ROUND(E407*F407,2)</f>
        <v>0</v>
      </c>
      <c r="H407" s="161"/>
      <c r="I407" s="160">
        <f>ROUND(E407*H407,2)</f>
        <v>0</v>
      </c>
      <c r="J407" s="161"/>
      <c r="K407" s="160">
        <f>ROUND(E407*J407,2)</f>
        <v>0</v>
      </c>
      <c r="L407" s="160">
        <v>21</v>
      </c>
      <c r="M407" s="160">
        <f>G407*(1+L407/100)</f>
        <v>0</v>
      </c>
      <c r="N407" s="160">
        <v>2.1900000000000001E-3</v>
      </c>
      <c r="O407" s="160">
        <f>ROUND(E407*N407,2)</f>
        <v>0</v>
      </c>
      <c r="P407" s="160">
        <v>4.1000000000000002E-2</v>
      </c>
      <c r="Q407" s="160">
        <f>ROUND(E407*P407,2)</f>
        <v>0.04</v>
      </c>
      <c r="R407" s="160"/>
      <c r="S407" s="160" t="s">
        <v>139</v>
      </c>
      <c r="T407" s="160" t="s">
        <v>140</v>
      </c>
      <c r="U407" s="160">
        <v>0.52</v>
      </c>
      <c r="V407" s="160">
        <f>ROUND(E407*U407,2)</f>
        <v>0.48</v>
      </c>
      <c r="W407" s="160"/>
      <c r="X407" s="160" t="s">
        <v>141</v>
      </c>
      <c r="Y407" s="151"/>
      <c r="Z407" s="151"/>
      <c r="AA407" s="151"/>
      <c r="AB407" s="151"/>
      <c r="AC407" s="151"/>
      <c r="AD407" s="151"/>
      <c r="AE407" s="151"/>
      <c r="AF407" s="151"/>
      <c r="AG407" s="151" t="s">
        <v>242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 x14ac:dyDescent="0.2">
      <c r="A408" s="158"/>
      <c r="B408" s="159"/>
      <c r="C408" s="189" t="s">
        <v>599</v>
      </c>
      <c r="D408" s="162"/>
      <c r="E408" s="163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51"/>
      <c r="Z408" s="151"/>
      <c r="AA408" s="151"/>
      <c r="AB408" s="151"/>
      <c r="AC408" s="151"/>
      <c r="AD408" s="151"/>
      <c r="AE408" s="151"/>
      <c r="AF408" s="151"/>
      <c r="AG408" s="151" t="s">
        <v>144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58"/>
      <c r="B409" s="159"/>
      <c r="C409" s="189" t="s">
        <v>299</v>
      </c>
      <c r="D409" s="162"/>
      <c r="E409" s="163">
        <v>0.93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51"/>
      <c r="Z409" s="151"/>
      <c r="AA409" s="151"/>
      <c r="AB409" s="151"/>
      <c r="AC409" s="151"/>
      <c r="AD409" s="151"/>
      <c r="AE409" s="151"/>
      <c r="AF409" s="151"/>
      <c r="AG409" s="151" t="s">
        <v>144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73">
        <v>132</v>
      </c>
      <c r="B410" s="174" t="s">
        <v>634</v>
      </c>
      <c r="C410" s="188" t="s">
        <v>635</v>
      </c>
      <c r="D410" s="175" t="s">
        <v>222</v>
      </c>
      <c r="E410" s="176">
        <v>4.0848000000000004</v>
      </c>
      <c r="F410" s="177"/>
      <c r="G410" s="178">
        <f>ROUND(E410*F410,2)</f>
        <v>0</v>
      </c>
      <c r="H410" s="161"/>
      <c r="I410" s="160">
        <f>ROUND(E410*H410,2)</f>
        <v>0</v>
      </c>
      <c r="J410" s="161"/>
      <c r="K410" s="160">
        <f>ROUND(E410*J410,2)</f>
        <v>0</v>
      </c>
      <c r="L410" s="160">
        <v>21</v>
      </c>
      <c r="M410" s="160">
        <f>G410*(1+L410/100)</f>
        <v>0</v>
      </c>
      <c r="N410" s="160">
        <v>8.1999999999999998E-4</v>
      </c>
      <c r="O410" s="160">
        <f>ROUND(E410*N410,2)</f>
        <v>0</v>
      </c>
      <c r="P410" s="160">
        <v>4.7E-2</v>
      </c>
      <c r="Q410" s="160">
        <f>ROUND(E410*P410,2)</f>
        <v>0.19</v>
      </c>
      <c r="R410" s="160"/>
      <c r="S410" s="160" t="s">
        <v>139</v>
      </c>
      <c r="T410" s="160" t="s">
        <v>140</v>
      </c>
      <c r="U410" s="160">
        <v>0.39600000000000002</v>
      </c>
      <c r="V410" s="160">
        <f>ROUND(E410*U410,2)</f>
        <v>1.62</v>
      </c>
      <c r="W410" s="160"/>
      <c r="X410" s="160" t="s">
        <v>141</v>
      </c>
      <c r="Y410" s="151"/>
      <c r="Z410" s="151"/>
      <c r="AA410" s="151"/>
      <c r="AB410" s="151"/>
      <c r="AC410" s="151"/>
      <c r="AD410" s="151"/>
      <c r="AE410" s="151"/>
      <c r="AF410" s="151"/>
      <c r="AG410" s="151" t="s">
        <v>242</v>
      </c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">
      <c r="A411" s="158"/>
      <c r="B411" s="159"/>
      <c r="C411" s="189" t="s">
        <v>636</v>
      </c>
      <c r="D411" s="162"/>
      <c r="E411" s="163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51"/>
      <c r="Z411" s="151"/>
      <c r="AA411" s="151"/>
      <c r="AB411" s="151"/>
      <c r="AC411" s="151"/>
      <c r="AD411" s="151"/>
      <c r="AE411" s="151"/>
      <c r="AF411" s="151"/>
      <c r="AG411" s="151" t="s">
        <v>144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189" t="s">
        <v>317</v>
      </c>
      <c r="D412" s="162"/>
      <c r="E412" s="163">
        <v>4.08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51"/>
      <c r="Z412" s="151"/>
      <c r="AA412" s="151"/>
      <c r="AB412" s="151"/>
      <c r="AC412" s="151"/>
      <c r="AD412" s="151"/>
      <c r="AE412" s="151"/>
      <c r="AF412" s="151"/>
      <c r="AG412" s="151" t="s">
        <v>144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">
      <c r="A413" s="173">
        <v>133</v>
      </c>
      <c r="B413" s="174" t="s">
        <v>637</v>
      </c>
      <c r="C413" s="188" t="s">
        <v>638</v>
      </c>
      <c r="D413" s="175" t="s">
        <v>222</v>
      </c>
      <c r="E413" s="176">
        <v>53.328000000000003</v>
      </c>
      <c r="F413" s="177"/>
      <c r="G413" s="178">
        <f>ROUND(E413*F413,2)</f>
        <v>0</v>
      </c>
      <c r="H413" s="161"/>
      <c r="I413" s="160">
        <f>ROUND(E413*H413,2)</f>
        <v>0</v>
      </c>
      <c r="J413" s="161"/>
      <c r="K413" s="160">
        <f>ROUND(E413*J413,2)</f>
        <v>0</v>
      </c>
      <c r="L413" s="160">
        <v>21</v>
      </c>
      <c r="M413" s="160">
        <f>G413*(1+L413/100)</f>
        <v>0</v>
      </c>
      <c r="N413" s="160">
        <v>9.2000000000000003E-4</v>
      </c>
      <c r="O413" s="160">
        <f>ROUND(E413*N413,2)</f>
        <v>0.05</v>
      </c>
      <c r="P413" s="160">
        <v>5.3999999999999999E-2</v>
      </c>
      <c r="Q413" s="160">
        <f>ROUND(E413*P413,2)</f>
        <v>2.88</v>
      </c>
      <c r="R413" s="160"/>
      <c r="S413" s="160" t="s">
        <v>139</v>
      </c>
      <c r="T413" s="160" t="s">
        <v>140</v>
      </c>
      <c r="U413" s="160">
        <v>0.46500000000000002</v>
      </c>
      <c r="V413" s="160">
        <f>ROUND(E413*U413,2)</f>
        <v>24.8</v>
      </c>
      <c r="W413" s="160"/>
      <c r="X413" s="160" t="s">
        <v>141</v>
      </c>
      <c r="Y413" s="151"/>
      <c r="Z413" s="151"/>
      <c r="AA413" s="151"/>
      <c r="AB413" s="151"/>
      <c r="AC413" s="151"/>
      <c r="AD413" s="151"/>
      <c r="AE413" s="151"/>
      <c r="AF413" s="151"/>
      <c r="AG413" s="151" t="s">
        <v>242</v>
      </c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">
      <c r="A414" s="158"/>
      <c r="B414" s="159"/>
      <c r="C414" s="189" t="s">
        <v>636</v>
      </c>
      <c r="D414" s="162"/>
      <c r="E414" s="163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51"/>
      <c r="Z414" s="151"/>
      <c r="AA414" s="151"/>
      <c r="AB414" s="151"/>
      <c r="AC414" s="151"/>
      <c r="AD414" s="151"/>
      <c r="AE414" s="151"/>
      <c r="AF414" s="151"/>
      <c r="AG414" s="151" t="s">
        <v>144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58"/>
      <c r="B415" s="159"/>
      <c r="C415" s="189" t="s">
        <v>313</v>
      </c>
      <c r="D415" s="162"/>
      <c r="E415" s="163">
        <v>16.63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51"/>
      <c r="Z415" s="151"/>
      <c r="AA415" s="151"/>
      <c r="AB415" s="151"/>
      <c r="AC415" s="151"/>
      <c r="AD415" s="151"/>
      <c r="AE415" s="151"/>
      <c r="AF415" s="151"/>
      <c r="AG415" s="151" t="s">
        <v>144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">
      <c r="A416" s="158"/>
      <c r="B416" s="159"/>
      <c r="C416" s="189" t="s">
        <v>314</v>
      </c>
      <c r="D416" s="162"/>
      <c r="E416" s="163">
        <v>18.920000000000002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51"/>
      <c r="Z416" s="151"/>
      <c r="AA416" s="151"/>
      <c r="AB416" s="151"/>
      <c r="AC416" s="151"/>
      <c r="AD416" s="151"/>
      <c r="AE416" s="151"/>
      <c r="AF416" s="151"/>
      <c r="AG416" s="151" t="s">
        <v>144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58"/>
      <c r="B417" s="159"/>
      <c r="C417" s="189" t="s">
        <v>315</v>
      </c>
      <c r="D417" s="162"/>
      <c r="E417" s="163">
        <v>17.78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51"/>
      <c r="Z417" s="151"/>
      <c r="AA417" s="151"/>
      <c r="AB417" s="151"/>
      <c r="AC417" s="151"/>
      <c r="AD417" s="151"/>
      <c r="AE417" s="151"/>
      <c r="AF417" s="151"/>
      <c r="AG417" s="151" t="s">
        <v>144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 x14ac:dyDescent="0.2">
      <c r="A418" s="173">
        <v>134</v>
      </c>
      <c r="B418" s="174" t="s">
        <v>639</v>
      </c>
      <c r="C418" s="188" t="s">
        <v>640</v>
      </c>
      <c r="D418" s="175" t="s">
        <v>222</v>
      </c>
      <c r="E418" s="176">
        <v>113.86799999999999</v>
      </c>
      <c r="F418" s="177"/>
      <c r="G418" s="178">
        <f>ROUND(E418*F418,2)</f>
        <v>0</v>
      </c>
      <c r="H418" s="161"/>
      <c r="I418" s="160">
        <f>ROUND(E418*H418,2)</f>
        <v>0</v>
      </c>
      <c r="J418" s="161"/>
      <c r="K418" s="160">
        <f>ROUND(E418*J418,2)</f>
        <v>0</v>
      </c>
      <c r="L418" s="160">
        <v>21</v>
      </c>
      <c r="M418" s="160">
        <f>G418*(1+L418/100)</f>
        <v>0</v>
      </c>
      <c r="N418" s="160">
        <v>0</v>
      </c>
      <c r="O418" s="160">
        <f>ROUND(E418*N418,2)</f>
        <v>0</v>
      </c>
      <c r="P418" s="160">
        <v>5.5E-2</v>
      </c>
      <c r="Q418" s="160">
        <f>ROUND(E418*P418,2)</f>
        <v>6.26</v>
      </c>
      <c r="R418" s="160"/>
      <c r="S418" s="160" t="s">
        <v>139</v>
      </c>
      <c r="T418" s="160" t="s">
        <v>140</v>
      </c>
      <c r="U418" s="160">
        <v>0.43</v>
      </c>
      <c r="V418" s="160">
        <f>ROUND(E418*U418,2)</f>
        <v>48.96</v>
      </c>
      <c r="W418" s="160"/>
      <c r="X418" s="160" t="s">
        <v>141</v>
      </c>
      <c r="Y418" s="151"/>
      <c r="Z418" s="151"/>
      <c r="AA418" s="151"/>
      <c r="AB418" s="151"/>
      <c r="AC418" s="151"/>
      <c r="AD418" s="151"/>
      <c r="AE418" s="151"/>
      <c r="AF418" s="151"/>
      <c r="AG418" s="151" t="s">
        <v>242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 x14ac:dyDescent="0.2">
      <c r="A419" s="158"/>
      <c r="B419" s="159"/>
      <c r="C419" s="189" t="s">
        <v>332</v>
      </c>
      <c r="D419" s="162"/>
      <c r="E419" s="163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51"/>
      <c r="Z419" s="151"/>
      <c r="AA419" s="151"/>
      <c r="AB419" s="151"/>
      <c r="AC419" s="151"/>
      <c r="AD419" s="151"/>
      <c r="AE419" s="151"/>
      <c r="AF419" s="151"/>
      <c r="AG419" s="151" t="s">
        <v>144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ht="22.5" outlineLevel="1" x14ac:dyDescent="0.2">
      <c r="A420" s="158"/>
      <c r="B420" s="159"/>
      <c r="C420" s="189" t="s">
        <v>641</v>
      </c>
      <c r="D420" s="162"/>
      <c r="E420" s="163">
        <v>56.48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51"/>
      <c r="Z420" s="151"/>
      <c r="AA420" s="151"/>
      <c r="AB420" s="151"/>
      <c r="AC420" s="151"/>
      <c r="AD420" s="151"/>
      <c r="AE420" s="151"/>
      <c r="AF420" s="151"/>
      <c r="AG420" s="151" t="s">
        <v>144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ht="33.75" outlineLevel="1" x14ac:dyDescent="0.2">
      <c r="A421" s="158"/>
      <c r="B421" s="159"/>
      <c r="C421" s="189" t="s">
        <v>642</v>
      </c>
      <c r="D421" s="162"/>
      <c r="E421" s="163">
        <v>12.135999999999999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51"/>
      <c r="Z421" s="151"/>
      <c r="AA421" s="151"/>
      <c r="AB421" s="151"/>
      <c r="AC421" s="151"/>
      <c r="AD421" s="151"/>
      <c r="AE421" s="151"/>
      <c r="AF421" s="151"/>
      <c r="AG421" s="151" t="s">
        <v>144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1" x14ac:dyDescent="0.2">
      <c r="A422" s="158"/>
      <c r="B422" s="159"/>
      <c r="C422" s="191" t="s">
        <v>643</v>
      </c>
      <c r="D422" s="164"/>
      <c r="E422" s="165">
        <v>68.616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51"/>
      <c r="Z422" s="151"/>
      <c r="AA422" s="151"/>
      <c r="AB422" s="151"/>
      <c r="AC422" s="151"/>
      <c r="AD422" s="151"/>
      <c r="AE422" s="151"/>
      <c r="AF422" s="151"/>
      <c r="AG422" s="151" t="s">
        <v>144</v>
      </c>
      <c r="AH422" s="151">
        <v>1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33.75" outlineLevel="1" x14ac:dyDescent="0.2">
      <c r="A423" s="158"/>
      <c r="B423" s="159"/>
      <c r="C423" s="189" t="s">
        <v>644</v>
      </c>
      <c r="D423" s="162"/>
      <c r="E423" s="163">
        <v>15.412000000000001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51"/>
      <c r="Z423" s="151"/>
      <c r="AA423" s="151"/>
      <c r="AB423" s="151"/>
      <c r="AC423" s="151"/>
      <c r="AD423" s="151"/>
      <c r="AE423" s="151"/>
      <c r="AF423" s="151"/>
      <c r="AG423" s="151" t="s">
        <v>144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ht="22.5" outlineLevel="1" x14ac:dyDescent="0.2">
      <c r="A424" s="158"/>
      <c r="B424" s="159"/>
      <c r="C424" s="189" t="s">
        <v>645</v>
      </c>
      <c r="D424" s="162"/>
      <c r="E424" s="163">
        <v>14.356</v>
      </c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51"/>
      <c r="Z424" s="151"/>
      <c r="AA424" s="151"/>
      <c r="AB424" s="151"/>
      <c r="AC424" s="151"/>
      <c r="AD424" s="151"/>
      <c r="AE424" s="151"/>
      <c r="AF424" s="151"/>
      <c r="AG424" s="151" t="s">
        <v>144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ht="22.5" outlineLevel="1" x14ac:dyDescent="0.2">
      <c r="A425" s="158"/>
      <c r="B425" s="159"/>
      <c r="C425" s="189" t="s">
        <v>646</v>
      </c>
      <c r="D425" s="162"/>
      <c r="E425" s="163">
        <v>15.484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51"/>
      <c r="Z425" s="151"/>
      <c r="AA425" s="151"/>
      <c r="AB425" s="151"/>
      <c r="AC425" s="151"/>
      <c r="AD425" s="151"/>
      <c r="AE425" s="151"/>
      <c r="AF425" s="151"/>
      <c r="AG425" s="151" t="s">
        <v>144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">
      <c r="A426" s="173">
        <v>135</v>
      </c>
      <c r="B426" s="174" t="s">
        <v>647</v>
      </c>
      <c r="C426" s="188" t="s">
        <v>648</v>
      </c>
      <c r="D426" s="175" t="s">
        <v>222</v>
      </c>
      <c r="E426" s="176">
        <v>371.73200000000003</v>
      </c>
      <c r="F426" s="177"/>
      <c r="G426" s="178">
        <f>ROUND(E426*F426,2)</f>
        <v>0</v>
      </c>
      <c r="H426" s="161"/>
      <c r="I426" s="160">
        <f>ROUND(E426*H426,2)</f>
        <v>0</v>
      </c>
      <c r="J426" s="161"/>
      <c r="K426" s="160">
        <f>ROUND(E426*J426,2)</f>
        <v>0</v>
      </c>
      <c r="L426" s="160">
        <v>21</v>
      </c>
      <c r="M426" s="160">
        <f>G426*(1+L426/100)</f>
        <v>0</v>
      </c>
      <c r="N426" s="160">
        <v>0</v>
      </c>
      <c r="O426" s="160">
        <f>ROUND(E426*N426,2)</f>
        <v>0</v>
      </c>
      <c r="P426" s="160">
        <v>7.1999999999999995E-2</v>
      </c>
      <c r="Q426" s="160">
        <f>ROUND(E426*P426,2)</f>
        <v>26.76</v>
      </c>
      <c r="R426" s="160"/>
      <c r="S426" s="160" t="s">
        <v>139</v>
      </c>
      <c r="T426" s="160" t="s">
        <v>140</v>
      </c>
      <c r="U426" s="160">
        <v>0.21</v>
      </c>
      <c r="V426" s="160">
        <f>ROUND(E426*U426,2)</f>
        <v>78.06</v>
      </c>
      <c r="W426" s="160"/>
      <c r="X426" s="160" t="s">
        <v>141</v>
      </c>
      <c r="Y426" s="151"/>
      <c r="Z426" s="151"/>
      <c r="AA426" s="151"/>
      <c r="AB426" s="151"/>
      <c r="AC426" s="151"/>
      <c r="AD426" s="151"/>
      <c r="AE426" s="151"/>
      <c r="AF426" s="151"/>
      <c r="AG426" s="151" t="s">
        <v>242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 x14ac:dyDescent="0.2">
      <c r="A427" s="158"/>
      <c r="B427" s="159"/>
      <c r="C427" s="189" t="s">
        <v>454</v>
      </c>
      <c r="D427" s="162"/>
      <c r="E427" s="163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51"/>
      <c r="Z427" s="151"/>
      <c r="AA427" s="151"/>
      <c r="AB427" s="151"/>
      <c r="AC427" s="151"/>
      <c r="AD427" s="151"/>
      <c r="AE427" s="151"/>
      <c r="AF427" s="151"/>
      <c r="AG427" s="151" t="s">
        <v>144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">
      <c r="A428" s="158"/>
      <c r="B428" s="159"/>
      <c r="C428" s="189" t="s">
        <v>649</v>
      </c>
      <c r="D428" s="162"/>
      <c r="E428" s="163">
        <v>400.39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51"/>
      <c r="Z428" s="151"/>
      <c r="AA428" s="151"/>
      <c r="AB428" s="151"/>
      <c r="AC428" s="151"/>
      <c r="AD428" s="151"/>
      <c r="AE428" s="151"/>
      <c r="AF428" s="151"/>
      <c r="AG428" s="151" t="s">
        <v>144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58"/>
      <c r="B429" s="159"/>
      <c r="C429" s="189" t="s">
        <v>650</v>
      </c>
      <c r="D429" s="162"/>
      <c r="E429" s="163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51"/>
      <c r="Z429" s="151"/>
      <c r="AA429" s="151"/>
      <c r="AB429" s="151"/>
      <c r="AC429" s="151"/>
      <c r="AD429" s="151"/>
      <c r="AE429" s="151"/>
      <c r="AF429" s="151"/>
      <c r="AG429" s="151" t="s">
        <v>144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58"/>
      <c r="B430" s="159"/>
      <c r="C430" s="189" t="s">
        <v>651</v>
      </c>
      <c r="D430" s="162"/>
      <c r="E430" s="163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51"/>
      <c r="Z430" s="151"/>
      <c r="AA430" s="151"/>
      <c r="AB430" s="151"/>
      <c r="AC430" s="151"/>
      <c r="AD430" s="151"/>
      <c r="AE430" s="151"/>
      <c r="AF430" s="151"/>
      <c r="AG430" s="151" t="s">
        <v>144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58"/>
      <c r="B431" s="159"/>
      <c r="C431" s="189" t="s">
        <v>652</v>
      </c>
      <c r="D431" s="162"/>
      <c r="E431" s="163">
        <v>-22.32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51"/>
      <c r="Z431" s="151"/>
      <c r="AA431" s="151"/>
      <c r="AB431" s="151"/>
      <c r="AC431" s="151"/>
      <c r="AD431" s="151"/>
      <c r="AE431" s="151"/>
      <c r="AF431" s="151"/>
      <c r="AG431" s="151" t="s">
        <v>144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58"/>
      <c r="B432" s="159"/>
      <c r="C432" s="189" t="s">
        <v>653</v>
      </c>
      <c r="D432" s="162"/>
      <c r="E432" s="163">
        <v>-20.100000000000001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51"/>
      <c r="Z432" s="151"/>
      <c r="AA432" s="151"/>
      <c r="AB432" s="151"/>
      <c r="AC432" s="151"/>
      <c r="AD432" s="151"/>
      <c r="AE432" s="151"/>
      <c r="AF432" s="151"/>
      <c r="AG432" s="151" t="s">
        <v>144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1" x14ac:dyDescent="0.2">
      <c r="A433" s="158"/>
      <c r="B433" s="159"/>
      <c r="C433" s="189" t="s">
        <v>654</v>
      </c>
      <c r="D433" s="162"/>
      <c r="E433" s="163">
        <v>-18.920000000000002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51"/>
      <c r="Z433" s="151"/>
      <c r="AA433" s="151"/>
      <c r="AB433" s="151"/>
      <c r="AC433" s="151"/>
      <c r="AD433" s="151"/>
      <c r="AE433" s="151"/>
      <c r="AF433" s="151"/>
      <c r="AG433" s="151" t="s">
        <v>144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">
      <c r="A434" s="158"/>
      <c r="B434" s="159"/>
      <c r="C434" s="189" t="s">
        <v>655</v>
      </c>
      <c r="D434" s="162"/>
      <c r="E434" s="163">
        <v>-15.68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51"/>
      <c r="Z434" s="151"/>
      <c r="AA434" s="151"/>
      <c r="AB434" s="151"/>
      <c r="AC434" s="151"/>
      <c r="AD434" s="151"/>
      <c r="AE434" s="151"/>
      <c r="AF434" s="151"/>
      <c r="AG434" s="151" t="s">
        <v>144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1" x14ac:dyDescent="0.2">
      <c r="A435" s="158"/>
      <c r="B435" s="159"/>
      <c r="C435" s="189" t="s">
        <v>656</v>
      </c>
      <c r="D435" s="162"/>
      <c r="E435" s="163">
        <v>48.36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51"/>
      <c r="Z435" s="151"/>
      <c r="AA435" s="151"/>
      <c r="AB435" s="151"/>
      <c r="AC435" s="151"/>
      <c r="AD435" s="151"/>
      <c r="AE435" s="151"/>
      <c r="AF435" s="151"/>
      <c r="AG435" s="151" t="s">
        <v>144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ht="22.5" outlineLevel="1" x14ac:dyDescent="0.2">
      <c r="A436" s="173">
        <v>136</v>
      </c>
      <c r="B436" s="174" t="s">
        <v>657</v>
      </c>
      <c r="C436" s="188" t="s">
        <v>658</v>
      </c>
      <c r="D436" s="175" t="s">
        <v>151</v>
      </c>
      <c r="E436" s="176">
        <v>2.2471999999999999</v>
      </c>
      <c r="F436" s="177"/>
      <c r="G436" s="178">
        <f>ROUND(E436*F436,2)</f>
        <v>0</v>
      </c>
      <c r="H436" s="161"/>
      <c r="I436" s="160">
        <f>ROUND(E436*H436,2)</f>
        <v>0</v>
      </c>
      <c r="J436" s="161"/>
      <c r="K436" s="160">
        <f>ROUND(E436*J436,2)</f>
        <v>0</v>
      </c>
      <c r="L436" s="160">
        <v>21</v>
      </c>
      <c r="M436" s="160">
        <f>G436*(1+L436/100)</f>
        <v>0</v>
      </c>
      <c r="N436" s="160">
        <v>0</v>
      </c>
      <c r="O436" s="160">
        <f>ROUND(E436*N436,2)</f>
        <v>0</v>
      </c>
      <c r="P436" s="160">
        <v>1.4</v>
      </c>
      <c r="Q436" s="160">
        <f>ROUND(E436*P436,2)</f>
        <v>3.15</v>
      </c>
      <c r="R436" s="160"/>
      <c r="S436" s="160" t="s">
        <v>139</v>
      </c>
      <c r="T436" s="160" t="s">
        <v>140</v>
      </c>
      <c r="U436" s="160">
        <v>1.26</v>
      </c>
      <c r="V436" s="160">
        <f>ROUND(E436*U436,2)</f>
        <v>2.83</v>
      </c>
      <c r="W436" s="160"/>
      <c r="X436" s="160" t="s">
        <v>141</v>
      </c>
      <c r="Y436" s="151"/>
      <c r="Z436" s="151"/>
      <c r="AA436" s="151"/>
      <c r="AB436" s="151"/>
      <c r="AC436" s="151"/>
      <c r="AD436" s="151"/>
      <c r="AE436" s="151"/>
      <c r="AF436" s="151"/>
      <c r="AG436" s="151" t="s">
        <v>242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 x14ac:dyDescent="0.2">
      <c r="A437" s="158"/>
      <c r="B437" s="159"/>
      <c r="C437" s="189" t="s">
        <v>453</v>
      </c>
      <c r="D437" s="162"/>
      <c r="E437" s="163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51"/>
      <c r="Z437" s="151"/>
      <c r="AA437" s="151"/>
      <c r="AB437" s="151"/>
      <c r="AC437" s="151"/>
      <c r="AD437" s="151"/>
      <c r="AE437" s="151"/>
      <c r="AF437" s="151"/>
      <c r="AG437" s="151" t="s">
        <v>144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 x14ac:dyDescent="0.2">
      <c r="A438" s="158"/>
      <c r="B438" s="159"/>
      <c r="C438" s="189" t="s">
        <v>332</v>
      </c>
      <c r="D438" s="162"/>
      <c r="E438" s="163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51"/>
      <c r="Z438" s="151"/>
      <c r="AA438" s="151"/>
      <c r="AB438" s="151"/>
      <c r="AC438" s="151"/>
      <c r="AD438" s="151"/>
      <c r="AE438" s="151"/>
      <c r="AF438" s="151"/>
      <c r="AG438" s="151" t="s">
        <v>144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 x14ac:dyDescent="0.2">
      <c r="A439" s="158"/>
      <c r="B439" s="159"/>
      <c r="C439" s="189" t="s">
        <v>454</v>
      </c>
      <c r="D439" s="162"/>
      <c r="E439" s="163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51"/>
      <c r="Z439" s="151"/>
      <c r="AA439" s="151"/>
      <c r="AB439" s="151"/>
      <c r="AC439" s="151"/>
      <c r="AD439" s="151"/>
      <c r="AE439" s="151"/>
      <c r="AF439" s="151"/>
      <c r="AG439" s="151" t="s">
        <v>144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ht="33.75" outlineLevel="1" x14ac:dyDescent="0.2">
      <c r="A440" s="158"/>
      <c r="B440" s="159"/>
      <c r="C440" s="189" t="s">
        <v>659</v>
      </c>
      <c r="D440" s="162"/>
      <c r="E440" s="163">
        <v>1.2136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51"/>
      <c r="Z440" s="151"/>
      <c r="AA440" s="151"/>
      <c r="AB440" s="151"/>
      <c r="AC440" s="151"/>
      <c r="AD440" s="151"/>
      <c r="AE440" s="151"/>
      <c r="AF440" s="151"/>
      <c r="AG440" s="151" t="s">
        <v>144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">
      <c r="A441" s="158"/>
      <c r="B441" s="159"/>
      <c r="C441" s="189" t="s">
        <v>660</v>
      </c>
      <c r="D441" s="162"/>
      <c r="E441" s="163">
        <v>0.3236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51"/>
      <c r="Z441" s="151"/>
      <c r="AA441" s="151"/>
      <c r="AB441" s="151"/>
      <c r="AC441" s="151"/>
      <c r="AD441" s="151"/>
      <c r="AE441" s="151"/>
      <c r="AF441" s="151"/>
      <c r="AG441" s="151" t="s">
        <v>144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 x14ac:dyDescent="0.2">
      <c r="A442" s="158"/>
      <c r="B442" s="159"/>
      <c r="C442" s="189" t="s">
        <v>661</v>
      </c>
      <c r="D442" s="162"/>
      <c r="E442" s="163">
        <v>0.32519999999999999</v>
      </c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51"/>
      <c r="Z442" s="151"/>
      <c r="AA442" s="151"/>
      <c r="AB442" s="151"/>
      <c r="AC442" s="151"/>
      <c r="AD442" s="151"/>
      <c r="AE442" s="151"/>
      <c r="AF442" s="151"/>
      <c r="AG442" s="151" t="s">
        <v>144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58"/>
      <c r="B443" s="159"/>
      <c r="C443" s="189" t="s">
        <v>662</v>
      </c>
      <c r="D443" s="162"/>
      <c r="E443" s="163">
        <v>0.38479999999999998</v>
      </c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51"/>
      <c r="Z443" s="151"/>
      <c r="AA443" s="151"/>
      <c r="AB443" s="151"/>
      <c r="AC443" s="151"/>
      <c r="AD443" s="151"/>
      <c r="AE443" s="151"/>
      <c r="AF443" s="151"/>
      <c r="AG443" s="151" t="s">
        <v>144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x14ac:dyDescent="0.2">
      <c r="A444" s="167" t="s">
        <v>134</v>
      </c>
      <c r="B444" s="168" t="s">
        <v>84</v>
      </c>
      <c r="C444" s="187" t="s">
        <v>85</v>
      </c>
      <c r="D444" s="169"/>
      <c r="E444" s="170"/>
      <c r="F444" s="171"/>
      <c r="G444" s="172">
        <f>SUMIF(AG445:AG445,"&lt;&gt;NOR",G445:G445)</f>
        <v>0</v>
      </c>
      <c r="H444" s="166"/>
      <c r="I444" s="166">
        <f>SUM(I445:I445)</f>
        <v>0</v>
      </c>
      <c r="J444" s="166"/>
      <c r="K444" s="166">
        <f>SUM(K445:K445)</f>
        <v>0</v>
      </c>
      <c r="L444" s="166"/>
      <c r="M444" s="166">
        <f>SUM(M445:M445)</f>
        <v>0</v>
      </c>
      <c r="N444" s="166"/>
      <c r="O444" s="166">
        <f>SUM(O445:O445)</f>
        <v>0</v>
      </c>
      <c r="P444" s="166"/>
      <c r="Q444" s="166">
        <f>SUM(Q445:Q445)</f>
        <v>0</v>
      </c>
      <c r="R444" s="166"/>
      <c r="S444" s="166"/>
      <c r="T444" s="166"/>
      <c r="U444" s="166"/>
      <c r="V444" s="166">
        <f>SUM(V445:V445)</f>
        <v>311.62</v>
      </c>
      <c r="W444" s="166"/>
      <c r="X444" s="166"/>
      <c r="AG444" t="s">
        <v>135</v>
      </c>
    </row>
    <row r="445" spans="1:60" outlineLevel="1" x14ac:dyDescent="0.2">
      <c r="A445" s="180">
        <v>137</v>
      </c>
      <c r="B445" s="181" t="s">
        <v>663</v>
      </c>
      <c r="C445" s="190" t="s">
        <v>664</v>
      </c>
      <c r="D445" s="182" t="s">
        <v>187</v>
      </c>
      <c r="E445" s="183">
        <v>120.92366</v>
      </c>
      <c r="F445" s="184"/>
      <c r="G445" s="185">
        <f>ROUND(E445*F445,2)</f>
        <v>0</v>
      </c>
      <c r="H445" s="161"/>
      <c r="I445" s="160">
        <f>ROUND(E445*H445,2)</f>
        <v>0</v>
      </c>
      <c r="J445" s="161"/>
      <c r="K445" s="160">
        <f>ROUND(E445*J445,2)</f>
        <v>0</v>
      </c>
      <c r="L445" s="160">
        <v>21</v>
      </c>
      <c r="M445" s="160">
        <f>G445*(1+L445/100)</f>
        <v>0</v>
      </c>
      <c r="N445" s="160">
        <v>0</v>
      </c>
      <c r="O445" s="160">
        <f>ROUND(E445*N445,2)</f>
        <v>0</v>
      </c>
      <c r="P445" s="160">
        <v>0</v>
      </c>
      <c r="Q445" s="160">
        <f>ROUND(E445*P445,2)</f>
        <v>0</v>
      </c>
      <c r="R445" s="160"/>
      <c r="S445" s="160" t="s">
        <v>139</v>
      </c>
      <c r="T445" s="160" t="s">
        <v>140</v>
      </c>
      <c r="U445" s="160">
        <v>2.577</v>
      </c>
      <c r="V445" s="160">
        <f>ROUND(E445*U445,2)</f>
        <v>311.62</v>
      </c>
      <c r="W445" s="160"/>
      <c r="X445" s="160" t="s">
        <v>141</v>
      </c>
      <c r="Y445" s="151"/>
      <c r="Z445" s="151"/>
      <c r="AA445" s="151"/>
      <c r="AB445" s="151"/>
      <c r="AC445" s="151"/>
      <c r="AD445" s="151"/>
      <c r="AE445" s="151"/>
      <c r="AF445" s="151"/>
      <c r="AG445" s="151" t="s">
        <v>242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x14ac:dyDescent="0.2">
      <c r="A446" s="167" t="s">
        <v>134</v>
      </c>
      <c r="B446" s="168" t="s">
        <v>86</v>
      </c>
      <c r="C446" s="187" t="s">
        <v>87</v>
      </c>
      <c r="D446" s="169"/>
      <c r="E446" s="170"/>
      <c r="F446" s="171"/>
      <c r="G446" s="172">
        <f>SUMIF(AG447:AG462,"&lt;&gt;NOR",G447:G462)</f>
        <v>0</v>
      </c>
      <c r="H446" s="166"/>
      <c r="I446" s="166">
        <f>SUM(I447:I462)</f>
        <v>0</v>
      </c>
      <c r="J446" s="166"/>
      <c r="K446" s="166">
        <f>SUM(K447:K462)</f>
        <v>0</v>
      </c>
      <c r="L446" s="166"/>
      <c r="M446" s="166">
        <f>SUM(M447:M462)</f>
        <v>0</v>
      </c>
      <c r="N446" s="166"/>
      <c r="O446" s="166">
        <f>SUM(O447:O462)</f>
        <v>0.16999999999999998</v>
      </c>
      <c r="P446" s="166"/>
      <c r="Q446" s="166">
        <f>SUM(Q447:Q462)</f>
        <v>0</v>
      </c>
      <c r="R446" s="166"/>
      <c r="S446" s="166"/>
      <c r="T446" s="166"/>
      <c r="U446" s="166"/>
      <c r="V446" s="166">
        <f>SUM(V447:V462)</f>
        <v>8.4499999999999993</v>
      </c>
      <c r="W446" s="166"/>
      <c r="X446" s="166"/>
      <c r="AG446" t="s">
        <v>135</v>
      </c>
    </row>
    <row r="447" spans="1:60" ht="22.5" outlineLevel="1" x14ac:dyDescent="0.2">
      <c r="A447" s="173">
        <v>138</v>
      </c>
      <c r="B447" s="174" t="s">
        <v>665</v>
      </c>
      <c r="C447" s="188" t="s">
        <v>666</v>
      </c>
      <c r="D447" s="175" t="s">
        <v>222</v>
      </c>
      <c r="E447" s="176">
        <v>19.663</v>
      </c>
      <c r="F447" s="177"/>
      <c r="G447" s="178">
        <f>ROUND(E447*F447,2)</f>
        <v>0</v>
      </c>
      <c r="H447" s="161"/>
      <c r="I447" s="160">
        <f>ROUND(E447*H447,2)</f>
        <v>0</v>
      </c>
      <c r="J447" s="161"/>
      <c r="K447" s="160">
        <f>ROUND(E447*J447,2)</f>
        <v>0</v>
      </c>
      <c r="L447" s="160">
        <v>21</v>
      </c>
      <c r="M447" s="160">
        <f>G447*(1+L447/100)</f>
        <v>0</v>
      </c>
      <c r="N447" s="160">
        <v>0</v>
      </c>
      <c r="O447" s="160">
        <f>ROUND(E447*N447,2)</f>
        <v>0</v>
      </c>
      <c r="P447" s="160">
        <v>0</v>
      </c>
      <c r="Q447" s="160">
        <f>ROUND(E447*P447,2)</f>
        <v>0</v>
      </c>
      <c r="R447" s="160"/>
      <c r="S447" s="160" t="s">
        <v>139</v>
      </c>
      <c r="T447" s="160" t="s">
        <v>140</v>
      </c>
      <c r="U447" s="160">
        <v>0.15</v>
      </c>
      <c r="V447" s="160">
        <f>ROUND(E447*U447,2)</f>
        <v>2.95</v>
      </c>
      <c r="W447" s="160"/>
      <c r="X447" s="160" t="s">
        <v>141</v>
      </c>
      <c r="Y447" s="151"/>
      <c r="Z447" s="151"/>
      <c r="AA447" s="151"/>
      <c r="AB447" s="151"/>
      <c r="AC447" s="151"/>
      <c r="AD447" s="151"/>
      <c r="AE447" s="151"/>
      <c r="AF447" s="151"/>
      <c r="AG447" s="151" t="s">
        <v>559</v>
      </c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58"/>
      <c r="B448" s="159"/>
      <c r="C448" s="189" t="s">
        <v>453</v>
      </c>
      <c r="D448" s="162"/>
      <c r="E448" s="163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51"/>
      <c r="Z448" s="151"/>
      <c r="AA448" s="151"/>
      <c r="AB448" s="151"/>
      <c r="AC448" s="151"/>
      <c r="AD448" s="151"/>
      <c r="AE448" s="151"/>
      <c r="AF448" s="151"/>
      <c r="AG448" s="151" t="s">
        <v>144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 x14ac:dyDescent="0.2">
      <c r="A449" s="158"/>
      <c r="B449" s="159"/>
      <c r="C449" s="189" t="s">
        <v>332</v>
      </c>
      <c r="D449" s="162"/>
      <c r="E449" s="163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51"/>
      <c r="Z449" s="151"/>
      <c r="AA449" s="151"/>
      <c r="AB449" s="151"/>
      <c r="AC449" s="151"/>
      <c r="AD449" s="151"/>
      <c r="AE449" s="151"/>
      <c r="AF449" s="151"/>
      <c r="AG449" s="151" t="s">
        <v>144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 x14ac:dyDescent="0.2">
      <c r="A450" s="158"/>
      <c r="B450" s="159"/>
      <c r="C450" s="189" t="s">
        <v>454</v>
      </c>
      <c r="D450" s="162"/>
      <c r="E450" s="163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51"/>
      <c r="Z450" s="151"/>
      <c r="AA450" s="151"/>
      <c r="AB450" s="151"/>
      <c r="AC450" s="151"/>
      <c r="AD450" s="151"/>
      <c r="AE450" s="151"/>
      <c r="AF450" s="151"/>
      <c r="AG450" s="151" t="s">
        <v>144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ht="33.75" outlineLevel="1" x14ac:dyDescent="0.2">
      <c r="A451" s="158"/>
      <c r="B451" s="159"/>
      <c r="C451" s="189" t="s">
        <v>667</v>
      </c>
      <c r="D451" s="162"/>
      <c r="E451" s="163">
        <v>10.62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51"/>
      <c r="Z451" s="151"/>
      <c r="AA451" s="151"/>
      <c r="AB451" s="151"/>
      <c r="AC451" s="151"/>
      <c r="AD451" s="151"/>
      <c r="AE451" s="151"/>
      <c r="AF451" s="151"/>
      <c r="AG451" s="151" t="s">
        <v>144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 x14ac:dyDescent="0.2">
      <c r="A452" s="158"/>
      <c r="B452" s="159"/>
      <c r="C452" s="189" t="s">
        <v>668</v>
      </c>
      <c r="D452" s="162"/>
      <c r="E452" s="163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51"/>
      <c r="Z452" s="151"/>
      <c r="AA452" s="151"/>
      <c r="AB452" s="151"/>
      <c r="AC452" s="151"/>
      <c r="AD452" s="151"/>
      <c r="AE452" s="151"/>
      <c r="AF452" s="151"/>
      <c r="AG452" s="151" t="s">
        <v>144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">
      <c r="A453" s="158"/>
      <c r="B453" s="159"/>
      <c r="C453" s="189" t="s">
        <v>669</v>
      </c>
      <c r="D453" s="162"/>
      <c r="E453" s="163">
        <v>2.83</v>
      </c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51"/>
      <c r="Z453" s="151"/>
      <c r="AA453" s="151"/>
      <c r="AB453" s="151"/>
      <c r="AC453" s="151"/>
      <c r="AD453" s="151"/>
      <c r="AE453" s="151"/>
      <c r="AF453" s="151"/>
      <c r="AG453" s="151" t="s">
        <v>144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1" x14ac:dyDescent="0.2">
      <c r="A454" s="158"/>
      <c r="B454" s="159"/>
      <c r="C454" s="189" t="s">
        <v>670</v>
      </c>
      <c r="D454" s="162"/>
      <c r="E454" s="163">
        <v>2.85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51"/>
      <c r="Z454" s="151"/>
      <c r="AA454" s="151"/>
      <c r="AB454" s="151"/>
      <c r="AC454" s="151"/>
      <c r="AD454" s="151"/>
      <c r="AE454" s="151"/>
      <c r="AF454" s="151"/>
      <c r="AG454" s="151" t="s">
        <v>144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1" x14ac:dyDescent="0.2">
      <c r="A455" s="158"/>
      <c r="B455" s="159"/>
      <c r="C455" s="189" t="s">
        <v>671</v>
      </c>
      <c r="D455" s="162"/>
      <c r="E455" s="163">
        <v>3.37</v>
      </c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51"/>
      <c r="Z455" s="151"/>
      <c r="AA455" s="151"/>
      <c r="AB455" s="151"/>
      <c r="AC455" s="151"/>
      <c r="AD455" s="151"/>
      <c r="AE455" s="151"/>
      <c r="AF455" s="151"/>
      <c r="AG455" s="151" t="s">
        <v>144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1" x14ac:dyDescent="0.2">
      <c r="A456" s="173">
        <v>139</v>
      </c>
      <c r="B456" s="174" t="s">
        <v>672</v>
      </c>
      <c r="C456" s="188" t="s">
        <v>673</v>
      </c>
      <c r="D456" s="175" t="s">
        <v>222</v>
      </c>
      <c r="E456" s="176">
        <v>19.66</v>
      </c>
      <c r="F456" s="177"/>
      <c r="G456" s="178">
        <f>ROUND(E456*F456,2)</f>
        <v>0</v>
      </c>
      <c r="H456" s="161"/>
      <c r="I456" s="160">
        <f>ROUND(E456*H456,2)</f>
        <v>0</v>
      </c>
      <c r="J456" s="161"/>
      <c r="K456" s="160">
        <f>ROUND(E456*J456,2)</f>
        <v>0</v>
      </c>
      <c r="L456" s="160">
        <v>21</v>
      </c>
      <c r="M456" s="160">
        <f>G456*(1+L456/100)</f>
        <v>0</v>
      </c>
      <c r="N456" s="160">
        <v>3.0000000000000001E-3</v>
      </c>
      <c r="O456" s="160">
        <f>ROUND(E456*N456,2)</f>
        <v>0.06</v>
      </c>
      <c r="P456" s="160">
        <v>0</v>
      </c>
      <c r="Q456" s="160">
        <f>ROUND(E456*P456,2)</f>
        <v>0</v>
      </c>
      <c r="R456" s="160"/>
      <c r="S456" s="160" t="s">
        <v>139</v>
      </c>
      <c r="T456" s="160" t="s">
        <v>140</v>
      </c>
      <c r="U456" s="160">
        <v>0.28000000000000003</v>
      </c>
      <c r="V456" s="160">
        <f>ROUND(E456*U456,2)</f>
        <v>5.5</v>
      </c>
      <c r="W456" s="160"/>
      <c r="X456" s="160" t="s">
        <v>141</v>
      </c>
      <c r="Y456" s="151"/>
      <c r="Z456" s="151"/>
      <c r="AA456" s="151"/>
      <c r="AB456" s="151"/>
      <c r="AC456" s="151"/>
      <c r="AD456" s="151"/>
      <c r="AE456" s="151"/>
      <c r="AF456" s="151"/>
      <c r="AG456" s="151" t="s">
        <v>559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58"/>
      <c r="B457" s="159"/>
      <c r="C457" s="189" t="s">
        <v>674</v>
      </c>
      <c r="D457" s="162"/>
      <c r="E457" s="163">
        <v>19.66</v>
      </c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51"/>
      <c r="Z457" s="151"/>
      <c r="AA457" s="151"/>
      <c r="AB457" s="151"/>
      <c r="AC457" s="151"/>
      <c r="AD457" s="151"/>
      <c r="AE457" s="151"/>
      <c r="AF457" s="151"/>
      <c r="AG457" s="151" t="s">
        <v>144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 x14ac:dyDescent="0.2">
      <c r="A458" s="158"/>
      <c r="B458" s="159"/>
      <c r="C458" s="189" t="s">
        <v>675</v>
      </c>
      <c r="D458" s="162"/>
      <c r="E458" s="163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51"/>
      <c r="Z458" s="151"/>
      <c r="AA458" s="151"/>
      <c r="AB458" s="151"/>
      <c r="AC458" s="151"/>
      <c r="AD458" s="151"/>
      <c r="AE458" s="151"/>
      <c r="AF458" s="151"/>
      <c r="AG458" s="151" t="s">
        <v>144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 x14ac:dyDescent="0.2">
      <c r="A459" s="180">
        <v>140</v>
      </c>
      <c r="B459" s="181" t="s">
        <v>676</v>
      </c>
      <c r="C459" s="190" t="s">
        <v>677</v>
      </c>
      <c r="D459" s="182" t="s">
        <v>0</v>
      </c>
      <c r="E459" s="183">
        <v>112.5484</v>
      </c>
      <c r="F459" s="184"/>
      <c r="G459" s="185">
        <f>ROUND(E459*F459,2)</f>
        <v>0</v>
      </c>
      <c r="H459" s="161"/>
      <c r="I459" s="160">
        <f>ROUND(E459*H459,2)</f>
        <v>0</v>
      </c>
      <c r="J459" s="161"/>
      <c r="K459" s="160">
        <f>ROUND(E459*J459,2)</f>
        <v>0</v>
      </c>
      <c r="L459" s="160">
        <v>21</v>
      </c>
      <c r="M459" s="160">
        <f>G459*(1+L459/100)</f>
        <v>0</v>
      </c>
      <c r="N459" s="160">
        <v>0</v>
      </c>
      <c r="O459" s="160">
        <f>ROUND(E459*N459,2)</f>
        <v>0</v>
      </c>
      <c r="P459" s="160">
        <v>0</v>
      </c>
      <c r="Q459" s="160">
        <f>ROUND(E459*P459,2)</f>
        <v>0</v>
      </c>
      <c r="R459" s="160"/>
      <c r="S459" s="160" t="s">
        <v>139</v>
      </c>
      <c r="T459" s="160" t="s">
        <v>140</v>
      </c>
      <c r="U459" s="160">
        <v>0</v>
      </c>
      <c r="V459" s="160">
        <f>ROUND(E459*U459,2)</f>
        <v>0</v>
      </c>
      <c r="W459" s="160"/>
      <c r="X459" s="160" t="s">
        <v>141</v>
      </c>
      <c r="Y459" s="151"/>
      <c r="Z459" s="151"/>
      <c r="AA459" s="151"/>
      <c r="AB459" s="151"/>
      <c r="AC459" s="151"/>
      <c r="AD459" s="151"/>
      <c r="AE459" s="151"/>
      <c r="AF459" s="151"/>
      <c r="AG459" s="151" t="s">
        <v>559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 x14ac:dyDescent="0.2">
      <c r="A460" s="173">
        <v>141</v>
      </c>
      <c r="B460" s="174" t="s">
        <v>678</v>
      </c>
      <c r="C460" s="188" t="s">
        <v>679</v>
      </c>
      <c r="D460" s="175" t="s">
        <v>151</v>
      </c>
      <c r="E460" s="176">
        <v>3.14608</v>
      </c>
      <c r="F460" s="177"/>
      <c r="G460" s="178">
        <f>ROUND(E460*F460,2)</f>
        <v>0</v>
      </c>
      <c r="H460" s="161"/>
      <c r="I460" s="160">
        <f>ROUND(E460*H460,2)</f>
        <v>0</v>
      </c>
      <c r="J460" s="161"/>
      <c r="K460" s="160">
        <f>ROUND(E460*J460,2)</f>
        <v>0</v>
      </c>
      <c r="L460" s="160">
        <v>21</v>
      </c>
      <c r="M460" s="160">
        <f>G460*(1+L460/100)</f>
        <v>0</v>
      </c>
      <c r="N460" s="160">
        <v>3.5000000000000003E-2</v>
      </c>
      <c r="O460" s="160">
        <f>ROUND(E460*N460,2)</f>
        <v>0.11</v>
      </c>
      <c r="P460" s="160">
        <v>0</v>
      </c>
      <c r="Q460" s="160">
        <f>ROUND(E460*P460,2)</f>
        <v>0</v>
      </c>
      <c r="R460" s="160" t="s">
        <v>188</v>
      </c>
      <c r="S460" s="160" t="s">
        <v>139</v>
      </c>
      <c r="T460" s="160" t="s">
        <v>140</v>
      </c>
      <c r="U460" s="160">
        <v>0</v>
      </c>
      <c r="V460" s="160">
        <f>ROUND(E460*U460,2)</f>
        <v>0</v>
      </c>
      <c r="W460" s="160"/>
      <c r="X460" s="160" t="s">
        <v>189</v>
      </c>
      <c r="Y460" s="151"/>
      <c r="Z460" s="151"/>
      <c r="AA460" s="151"/>
      <c r="AB460" s="151"/>
      <c r="AC460" s="151"/>
      <c r="AD460" s="151"/>
      <c r="AE460" s="151"/>
      <c r="AF460" s="151"/>
      <c r="AG460" s="151" t="s">
        <v>680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 x14ac:dyDescent="0.2">
      <c r="A461" s="158"/>
      <c r="B461" s="159"/>
      <c r="C461" s="189" t="s">
        <v>681</v>
      </c>
      <c r="D461" s="162"/>
      <c r="E461" s="163">
        <v>2.06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51"/>
      <c r="Z461" s="151"/>
      <c r="AA461" s="151"/>
      <c r="AB461" s="151"/>
      <c r="AC461" s="151"/>
      <c r="AD461" s="151"/>
      <c r="AE461" s="151"/>
      <c r="AF461" s="151"/>
      <c r="AG461" s="151" t="s">
        <v>144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 x14ac:dyDescent="0.2">
      <c r="A462" s="158"/>
      <c r="B462" s="159"/>
      <c r="C462" s="189" t="s">
        <v>682</v>
      </c>
      <c r="D462" s="162"/>
      <c r="E462" s="163">
        <v>1.08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51"/>
      <c r="Z462" s="151"/>
      <c r="AA462" s="151"/>
      <c r="AB462" s="151"/>
      <c r="AC462" s="151"/>
      <c r="AD462" s="151"/>
      <c r="AE462" s="151"/>
      <c r="AF462" s="151"/>
      <c r="AG462" s="151" t="s">
        <v>144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x14ac:dyDescent="0.2">
      <c r="A463" s="167" t="s">
        <v>134</v>
      </c>
      <c r="B463" s="168" t="s">
        <v>88</v>
      </c>
      <c r="C463" s="187" t="s">
        <v>89</v>
      </c>
      <c r="D463" s="169"/>
      <c r="E463" s="170"/>
      <c r="F463" s="171"/>
      <c r="G463" s="172">
        <f>SUMIF(AG464:AG526,"&lt;&gt;NOR",G464:G526)</f>
        <v>0</v>
      </c>
      <c r="H463" s="166"/>
      <c r="I463" s="166">
        <f>SUM(I464:I526)</f>
        <v>0</v>
      </c>
      <c r="J463" s="166"/>
      <c r="K463" s="166">
        <f>SUM(K464:K526)</f>
        <v>0</v>
      </c>
      <c r="L463" s="166"/>
      <c r="M463" s="166">
        <f>SUM(M464:M526)</f>
        <v>0</v>
      </c>
      <c r="N463" s="166"/>
      <c r="O463" s="166">
        <f>SUM(O464:O526)</f>
        <v>21.07</v>
      </c>
      <c r="P463" s="166"/>
      <c r="Q463" s="166">
        <f>SUM(Q464:Q526)</f>
        <v>0</v>
      </c>
      <c r="R463" s="166"/>
      <c r="S463" s="166"/>
      <c r="T463" s="166"/>
      <c r="U463" s="166"/>
      <c r="V463" s="166">
        <f>SUM(V464:V526)</f>
        <v>824.6400000000001</v>
      </c>
      <c r="W463" s="166"/>
      <c r="X463" s="166"/>
      <c r="AG463" t="s">
        <v>135</v>
      </c>
    </row>
    <row r="464" spans="1:60" ht="22.5" outlineLevel="1" x14ac:dyDescent="0.2">
      <c r="A464" s="173">
        <v>142</v>
      </c>
      <c r="B464" s="174" t="s">
        <v>683</v>
      </c>
      <c r="C464" s="188" t="s">
        <v>684</v>
      </c>
      <c r="D464" s="175" t="s">
        <v>138</v>
      </c>
      <c r="E464" s="176">
        <v>32</v>
      </c>
      <c r="F464" s="177"/>
      <c r="G464" s="178">
        <f>ROUND(E464*F464,2)</f>
        <v>0</v>
      </c>
      <c r="H464" s="161"/>
      <c r="I464" s="160">
        <f>ROUND(E464*H464,2)</f>
        <v>0</v>
      </c>
      <c r="J464" s="161"/>
      <c r="K464" s="160">
        <f>ROUND(E464*J464,2)</f>
        <v>0</v>
      </c>
      <c r="L464" s="160">
        <v>21</v>
      </c>
      <c r="M464" s="160">
        <f>G464*(1+L464/100)</f>
        <v>0</v>
      </c>
      <c r="N464" s="160">
        <v>1.4540000000000001E-2</v>
      </c>
      <c r="O464" s="160">
        <f>ROUND(E464*N464,2)</f>
        <v>0.47</v>
      </c>
      <c r="P464" s="160">
        <v>0</v>
      </c>
      <c r="Q464" s="160">
        <f>ROUND(E464*P464,2)</f>
        <v>0</v>
      </c>
      <c r="R464" s="160"/>
      <c r="S464" s="160" t="s">
        <v>139</v>
      </c>
      <c r="T464" s="160" t="s">
        <v>140</v>
      </c>
      <c r="U464" s="160">
        <v>0.36099999999999999</v>
      </c>
      <c r="V464" s="160">
        <f>ROUND(E464*U464,2)</f>
        <v>11.55</v>
      </c>
      <c r="W464" s="160"/>
      <c r="X464" s="160" t="s">
        <v>141</v>
      </c>
      <c r="Y464" s="151"/>
      <c r="Z464" s="151"/>
      <c r="AA464" s="151"/>
      <c r="AB464" s="151"/>
      <c r="AC464" s="151"/>
      <c r="AD464" s="151"/>
      <c r="AE464" s="151"/>
      <c r="AF464" s="151"/>
      <c r="AG464" s="151" t="s">
        <v>559</v>
      </c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">
      <c r="A465" s="158"/>
      <c r="B465" s="159"/>
      <c r="C465" s="189" t="s">
        <v>685</v>
      </c>
      <c r="D465" s="162"/>
      <c r="E465" s="163">
        <v>32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51"/>
      <c r="Z465" s="151"/>
      <c r="AA465" s="151"/>
      <c r="AB465" s="151"/>
      <c r="AC465" s="151"/>
      <c r="AD465" s="151"/>
      <c r="AE465" s="151"/>
      <c r="AF465" s="151"/>
      <c r="AG465" s="151" t="s">
        <v>144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ht="22.5" outlineLevel="1" x14ac:dyDescent="0.2">
      <c r="A466" s="173">
        <v>143</v>
      </c>
      <c r="B466" s="174" t="s">
        <v>683</v>
      </c>
      <c r="C466" s="188" t="s">
        <v>684</v>
      </c>
      <c r="D466" s="175" t="s">
        <v>138</v>
      </c>
      <c r="E466" s="176">
        <v>60</v>
      </c>
      <c r="F466" s="177"/>
      <c r="G466" s="178">
        <f>ROUND(E466*F466,2)</f>
        <v>0</v>
      </c>
      <c r="H466" s="161"/>
      <c r="I466" s="160">
        <f>ROUND(E466*H466,2)</f>
        <v>0</v>
      </c>
      <c r="J466" s="161"/>
      <c r="K466" s="160">
        <f>ROUND(E466*J466,2)</f>
        <v>0</v>
      </c>
      <c r="L466" s="160">
        <v>21</v>
      </c>
      <c r="M466" s="160">
        <f>G466*(1+L466/100)</f>
        <v>0</v>
      </c>
      <c r="N466" s="160">
        <v>1.115E-2</v>
      </c>
      <c r="O466" s="160">
        <f>ROUND(E466*N466,2)</f>
        <v>0.67</v>
      </c>
      <c r="P466" s="160">
        <v>0</v>
      </c>
      <c r="Q466" s="160">
        <f>ROUND(E466*P466,2)</f>
        <v>0</v>
      </c>
      <c r="R466" s="160"/>
      <c r="S466" s="160" t="s">
        <v>139</v>
      </c>
      <c r="T466" s="160" t="s">
        <v>140</v>
      </c>
      <c r="U466" s="160">
        <v>0.36099999999999999</v>
      </c>
      <c r="V466" s="160">
        <f>ROUND(E466*U466,2)</f>
        <v>21.66</v>
      </c>
      <c r="W466" s="160"/>
      <c r="X466" s="160" t="s">
        <v>141</v>
      </c>
      <c r="Y466" s="151"/>
      <c r="Z466" s="151"/>
      <c r="AA466" s="151"/>
      <c r="AB466" s="151"/>
      <c r="AC466" s="151"/>
      <c r="AD466" s="151"/>
      <c r="AE466" s="151"/>
      <c r="AF466" s="151"/>
      <c r="AG466" s="151" t="s">
        <v>559</v>
      </c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">
      <c r="A467" s="158"/>
      <c r="B467" s="159"/>
      <c r="C467" s="189" t="s">
        <v>686</v>
      </c>
      <c r="D467" s="162"/>
      <c r="E467" s="163">
        <v>60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51"/>
      <c r="Z467" s="151"/>
      <c r="AA467" s="151"/>
      <c r="AB467" s="151"/>
      <c r="AC467" s="151"/>
      <c r="AD467" s="151"/>
      <c r="AE467" s="151"/>
      <c r="AF467" s="151"/>
      <c r="AG467" s="151" t="s">
        <v>144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ht="22.5" outlineLevel="1" x14ac:dyDescent="0.2">
      <c r="A468" s="173">
        <v>144</v>
      </c>
      <c r="B468" s="174" t="s">
        <v>683</v>
      </c>
      <c r="C468" s="188" t="s">
        <v>684</v>
      </c>
      <c r="D468" s="175" t="s">
        <v>138</v>
      </c>
      <c r="E468" s="176">
        <v>370</v>
      </c>
      <c r="F468" s="177"/>
      <c r="G468" s="178">
        <f>ROUND(E468*F468,2)</f>
        <v>0</v>
      </c>
      <c r="H468" s="161"/>
      <c r="I468" s="160">
        <f>ROUND(E468*H468,2)</f>
        <v>0</v>
      </c>
      <c r="J468" s="161"/>
      <c r="K468" s="160">
        <f>ROUND(E468*J468,2)</f>
        <v>0</v>
      </c>
      <c r="L468" s="160">
        <v>21</v>
      </c>
      <c r="M468" s="160">
        <f>G468*(1+L468/100)</f>
        <v>0</v>
      </c>
      <c r="N468" s="160">
        <v>1.4540000000000001E-2</v>
      </c>
      <c r="O468" s="160">
        <f>ROUND(E468*N468,2)</f>
        <v>5.38</v>
      </c>
      <c r="P468" s="160">
        <v>0</v>
      </c>
      <c r="Q468" s="160">
        <f>ROUND(E468*P468,2)</f>
        <v>0</v>
      </c>
      <c r="R468" s="160"/>
      <c r="S468" s="160" t="s">
        <v>139</v>
      </c>
      <c r="T468" s="160" t="s">
        <v>140</v>
      </c>
      <c r="U468" s="160">
        <v>0.36099999999999999</v>
      </c>
      <c r="V468" s="160">
        <f>ROUND(E468*U468,2)</f>
        <v>133.57</v>
      </c>
      <c r="W468" s="160"/>
      <c r="X468" s="160" t="s">
        <v>141</v>
      </c>
      <c r="Y468" s="151"/>
      <c r="Z468" s="151"/>
      <c r="AA468" s="151"/>
      <c r="AB468" s="151"/>
      <c r="AC468" s="151"/>
      <c r="AD468" s="151"/>
      <c r="AE468" s="151"/>
      <c r="AF468" s="151"/>
      <c r="AG468" s="151" t="s">
        <v>559</v>
      </c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 x14ac:dyDescent="0.2">
      <c r="A469" s="158"/>
      <c r="B469" s="159"/>
      <c r="C469" s="189" t="s">
        <v>687</v>
      </c>
      <c r="D469" s="162"/>
      <c r="E469" s="163">
        <v>370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51"/>
      <c r="Z469" s="151"/>
      <c r="AA469" s="151"/>
      <c r="AB469" s="151"/>
      <c r="AC469" s="151"/>
      <c r="AD469" s="151"/>
      <c r="AE469" s="151"/>
      <c r="AF469" s="151"/>
      <c r="AG469" s="151" t="s">
        <v>144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ht="22.5" outlineLevel="1" x14ac:dyDescent="0.2">
      <c r="A470" s="173">
        <v>145</v>
      </c>
      <c r="B470" s="174" t="s">
        <v>688</v>
      </c>
      <c r="C470" s="188" t="s">
        <v>689</v>
      </c>
      <c r="D470" s="175" t="s">
        <v>138</v>
      </c>
      <c r="E470" s="176">
        <v>78</v>
      </c>
      <c r="F470" s="177"/>
      <c r="G470" s="178">
        <f>ROUND(E470*F470,2)</f>
        <v>0</v>
      </c>
      <c r="H470" s="161"/>
      <c r="I470" s="160">
        <f>ROUND(E470*H470,2)</f>
        <v>0</v>
      </c>
      <c r="J470" s="161"/>
      <c r="K470" s="160">
        <f>ROUND(E470*J470,2)</f>
        <v>0</v>
      </c>
      <c r="L470" s="160">
        <v>21</v>
      </c>
      <c r="M470" s="160">
        <f>G470*(1+L470/100)</f>
        <v>0</v>
      </c>
      <c r="N470" s="160">
        <v>1.8409999999999999E-2</v>
      </c>
      <c r="O470" s="160">
        <f>ROUND(E470*N470,2)</f>
        <v>1.44</v>
      </c>
      <c r="P470" s="160">
        <v>0</v>
      </c>
      <c r="Q470" s="160">
        <f>ROUND(E470*P470,2)</f>
        <v>0</v>
      </c>
      <c r="R470" s="160"/>
      <c r="S470" s="160" t="s">
        <v>139</v>
      </c>
      <c r="T470" s="160" t="s">
        <v>140</v>
      </c>
      <c r="U470" s="160">
        <v>0.45300000000000001</v>
      </c>
      <c r="V470" s="160">
        <f>ROUND(E470*U470,2)</f>
        <v>35.33</v>
      </c>
      <c r="W470" s="160"/>
      <c r="X470" s="160" t="s">
        <v>141</v>
      </c>
      <c r="Y470" s="151"/>
      <c r="Z470" s="151"/>
      <c r="AA470" s="151"/>
      <c r="AB470" s="151"/>
      <c r="AC470" s="151"/>
      <c r="AD470" s="151"/>
      <c r="AE470" s="151"/>
      <c r="AF470" s="151"/>
      <c r="AG470" s="151" t="s">
        <v>559</v>
      </c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58"/>
      <c r="B471" s="159"/>
      <c r="C471" s="189" t="s">
        <v>690</v>
      </c>
      <c r="D471" s="162"/>
      <c r="E471" s="163">
        <v>78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51"/>
      <c r="Z471" s="151"/>
      <c r="AA471" s="151"/>
      <c r="AB471" s="151"/>
      <c r="AC471" s="151"/>
      <c r="AD471" s="151"/>
      <c r="AE471" s="151"/>
      <c r="AF471" s="151"/>
      <c r="AG471" s="151" t="s">
        <v>144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ht="22.5" outlineLevel="1" x14ac:dyDescent="0.2">
      <c r="A472" s="173">
        <v>146</v>
      </c>
      <c r="B472" s="174" t="s">
        <v>688</v>
      </c>
      <c r="C472" s="188" t="s">
        <v>689</v>
      </c>
      <c r="D472" s="175" t="s">
        <v>138</v>
      </c>
      <c r="E472" s="176">
        <v>112</v>
      </c>
      <c r="F472" s="177"/>
      <c r="G472" s="178">
        <f>ROUND(E472*F472,2)</f>
        <v>0</v>
      </c>
      <c r="H472" s="161"/>
      <c r="I472" s="160">
        <f>ROUND(E472*H472,2)</f>
        <v>0</v>
      </c>
      <c r="J472" s="161"/>
      <c r="K472" s="160">
        <f>ROUND(E472*J472,2)</f>
        <v>0</v>
      </c>
      <c r="L472" s="160">
        <v>21</v>
      </c>
      <c r="M472" s="160">
        <f>G472*(1+L472/100)</f>
        <v>0</v>
      </c>
      <c r="N472" s="160">
        <v>1.8409999999999999E-2</v>
      </c>
      <c r="O472" s="160">
        <f>ROUND(E472*N472,2)</f>
        <v>2.06</v>
      </c>
      <c r="P472" s="160">
        <v>0</v>
      </c>
      <c r="Q472" s="160">
        <f>ROUND(E472*P472,2)</f>
        <v>0</v>
      </c>
      <c r="R472" s="160"/>
      <c r="S472" s="160" t="s">
        <v>139</v>
      </c>
      <c r="T472" s="160" t="s">
        <v>140</v>
      </c>
      <c r="U472" s="160">
        <v>0.45300000000000001</v>
      </c>
      <c r="V472" s="160">
        <f>ROUND(E472*U472,2)</f>
        <v>50.74</v>
      </c>
      <c r="W472" s="160"/>
      <c r="X472" s="160" t="s">
        <v>141</v>
      </c>
      <c r="Y472" s="151"/>
      <c r="Z472" s="151"/>
      <c r="AA472" s="151"/>
      <c r="AB472" s="151"/>
      <c r="AC472" s="151"/>
      <c r="AD472" s="151"/>
      <c r="AE472" s="151"/>
      <c r="AF472" s="151"/>
      <c r="AG472" s="151" t="s">
        <v>559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 x14ac:dyDescent="0.2">
      <c r="A473" s="158"/>
      <c r="B473" s="159"/>
      <c r="C473" s="189" t="s">
        <v>691</v>
      </c>
      <c r="D473" s="162"/>
      <c r="E473" s="163">
        <v>50</v>
      </c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51"/>
      <c r="Z473" s="151"/>
      <c r="AA473" s="151"/>
      <c r="AB473" s="151"/>
      <c r="AC473" s="151"/>
      <c r="AD473" s="151"/>
      <c r="AE473" s="151"/>
      <c r="AF473" s="151"/>
      <c r="AG473" s="151" t="s">
        <v>144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58"/>
      <c r="B474" s="159"/>
      <c r="C474" s="189" t="s">
        <v>692</v>
      </c>
      <c r="D474" s="162"/>
      <c r="E474" s="163">
        <v>62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51"/>
      <c r="Z474" s="151"/>
      <c r="AA474" s="151"/>
      <c r="AB474" s="151"/>
      <c r="AC474" s="151"/>
      <c r="AD474" s="151"/>
      <c r="AE474" s="151"/>
      <c r="AF474" s="151"/>
      <c r="AG474" s="151" t="s">
        <v>144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ht="22.5" outlineLevel="1" x14ac:dyDescent="0.2">
      <c r="A475" s="173">
        <v>147</v>
      </c>
      <c r="B475" s="174" t="s">
        <v>693</v>
      </c>
      <c r="C475" s="188" t="s">
        <v>694</v>
      </c>
      <c r="D475" s="175" t="s">
        <v>138</v>
      </c>
      <c r="E475" s="176">
        <v>65</v>
      </c>
      <c r="F475" s="177"/>
      <c r="G475" s="178">
        <f>ROUND(E475*F475,2)</f>
        <v>0</v>
      </c>
      <c r="H475" s="161"/>
      <c r="I475" s="160">
        <f>ROUND(E475*H475,2)</f>
        <v>0</v>
      </c>
      <c r="J475" s="161"/>
      <c r="K475" s="160">
        <f>ROUND(E475*J475,2)</f>
        <v>0</v>
      </c>
      <c r="L475" s="160">
        <v>21</v>
      </c>
      <c r="M475" s="160">
        <f>G475*(1+L475/100)</f>
        <v>0</v>
      </c>
      <c r="N475" s="160">
        <v>2.8209999999999999E-2</v>
      </c>
      <c r="O475" s="160">
        <f>ROUND(E475*N475,2)</f>
        <v>1.83</v>
      </c>
      <c r="P475" s="160">
        <v>0</v>
      </c>
      <c r="Q475" s="160">
        <f>ROUND(E475*P475,2)</f>
        <v>0</v>
      </c>
      <c r="R475" s="160"/>
      <c r="S475" s="160" t="s">
        <v>139</v>
      </c>
      <c r="T475" s="160" t="s">
        <v>140</v>
      </c>
      <c r="U475" s="160">
        <v>0.48899999999999999</v>
      </c>
      <c r="V475" s="160">
        <f>ROUND(E475*U475,2)</f>
        <v>31.79</v>
      </c>
      <c r="W475" s="160"/>
      <c r="X475" s="160" t="s">
        <v>141</v>
      </c>
      <c r="Y475" s="151"/>
      <c r="Z475" s="151"/>
      <c r="AA475" s="151"/>
      <c r="AB475" s="151"/>
      <c r="AC475" s="151"/>
      <c r="AD475" s="151"/>
      <c r="AE475" s="151"/>
      <c r="AF475" s="151"/>
      <c r="AG475" s="151" t="s">
        <v>559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 x14ac:dyDescent="0.2">
      <c r="A476" s="158"/>
      <c r="B476" s="159"/>
      <c r="C476" s="189" t="s">
        <v>695</v>
      </c>
      <c r="D476" s="162"/>
      <c r="E476" s="163">
        <v>65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51"/>
      <c r="Z476" s="151"/>
      <c r="AA476" s="151"/>
      <c r="AB476" s="151"/>
      <c r="AC476" s="151"/>
      <c r="AD476" s="151"/>
      <c r="AE476" s="151"/>
      <c r="AF476" s="151"/>
      <c r="AG476" s="151" t="s">
        <v>144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ht="22.5" outlineLevel="1" x14ac:dyDescent="0.2">
      <c r="A477" s="173">
        <v>148</v>
      </c>
      <c r="B477" s="174" t="s">
        <v>696</v>
      </c>
      <c r="C477" s="188" t="s">
        <v>697</v>
      </c>
      <c r="D477" s="175" t="s">
        <v>138</v>
      </c>
      <c r="E477" s="176">
        <v>40</v>
      </c>
      <c r="F477" s="177"/>
      <c r="G477" s="178">
        <f>ROUND(E477*F477,2)</f>
        <v>0</v>
      </c>
      <c r="H477" s="161"/>
      <c r="I477" s="160">
        <f>ROUND(E477*H477,2)</f>
        <v>0</v>
      </c>
      <c r="J477" s="161"/>
      <c r="K477" s="160">
        <f>ROUND(E477*J477,2)</f>
        <v>0</v>
      </c>
      <c r="L477" s="160">
        <v>21</v>
      </c>
      <c r="M477" s="160">
        <f>G477*(1+L477/100)</f>
        <v>0</v>
      </c>
      <c r="N477" s="160">
        <v>1.7930000000000001E-2</v>
      </c>
      <c r="O477" s="160">
        <f>ROUND(E477*N477,2)</f>
        <v>0.72</v>
      </c>
      <c r="P477" s="160">
        <v>0</v>
      </c>
      <c r="Q477" s="160">
        <f>ROUND(E477*P477,2)</f>
        <v>0</v>
      </c>
      <c r="R477" s="160"/>
      <c r="S477" s="160" t="s">
        <v>139</v>
      </c>
      <c r="T477" s="160" t="s">
        <v>140</v>
      </c>
      <c r="U477" s="160">
        <v>0.45300000000000001</v>
      </c>
      <c r="V477" s="160">
        <f>ROUND(E477*U477,2)</f>
        <v>18.12</v>
      </c>
      <c r="W477" s="160"/>
      <c r="X477" s="160" t="s">
        <v>141</v>
      </c>
      <c r="Y477" s="151"/>
      <c r="Z477" s="151"/>
      <c r="AA477" s="151"/>
      <c r="AB477" s="151"/>
      <c r="AC477" s="151"/>
      <c r="AD477" s="151"/>
      <c r="AE477" s="151"/>
      <c r="AF477" s="151"/>
      <c r="AG477" s="151" t="s">
        <v>559</v>
      </c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58"/>
      <c r="B478" s="159"/>
      <c r="C478" s="189" t="s">
        <v>698</v>
      </c>
      <c r="D478" s="162"/>
      <c r="E478" s="163">
        <v>40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51"/>
      <c r="Z478" s="151"/>
      <c r="AA478" s="151"/>
      <c r="AB478" s="151"/>
      <c r="AC478" s="151"/>
      <c r="AD478" s="151"/>
      <c r="AE478" s="151"/>
      <c r="AF478" s="151"/>
      <c r="AG478" s="151" t="s">
        <v>144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 x14ac:dyDescent="0.2">
      <c r="A479" s="173">
        <v>149</v>
      </c>
      <c r="B479" s="174" t="s">
        <v>699</v>
      </c>
      <c r="C479" s="188" t="s">
        <v>700</v>
      </c>
      <c r="D479" s="175" t="s">
        <v>222</v>
      </c>
      <c r="E479" s="176">
        <v>430</v>
      </c>
      <c r="F479" s="177"/>
      <c r="G479" s="178">
        <f>ROUND(E479*F479,2)</f>
        <v>0</v>
      </c>
      <c r="H479" s="161"/>
      <c r="I479" s="160">
        <f>ROUND(E479*H479,2)</f>
        <v>0</v>
      </c>
      <c r="J479" s="161"/>
      <c r="K479" s="160">
        <f>ROUND(E479*J479,2)</f>
        <v>0</v>
      </c>
      <c r="L479" s="160">
        <v>21</v>
      </c>
      <c r="M479" s="160">
        <f>G479*(1+L479/100)</f>
        <v>0</v>
      </c>
      <c r="N479" s="160">
        <v>0</v>
      </c>
      <c r="O479" s="160">
        <f>ROUND(E479*N479,2)</f>
        <v>0</v>
      </c>
      <c r="P479" s="160">
        <v>0</v>
      </c>
      <c r="Q479" s="160">
        <f>ROUND(E479*P479,2)</f>
        <v>0</v>
      </c>
      <c r="R479" s="160"/>
      <c r="S479" s="160" t="s">
        <v>139</v>
      </c>
      <c r="T479" s="160" t="s">
        <v>140</v>
      </c>
      <c r="U479" s="160">
        <v>0.29199999999999998</v>
      </c>
      <c r="V479" s="160">
        <f>ROUND(E479*U479,2)</f>
        <v>125.56</v>
      </c>
      <c r="W479" s="160"/>
      <c r="X479" s="160" t="s">
        <v>141</v>
      </c>
      <c r="Y479" s="151"/>
      <c r="Z479" s="151"/>
      <c r="AA479" s="151"/>
      <c r="AB479" s="151"/>
      <c r="AC479" s="151"/>
      <c r="AD479" s="151"/>
      <c r="AE479" s="151"/>
      <c r="AF479" s="151"/>
      <c r="AG479" s="151" t="s">
        <v>559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 x14ac:dyDescent="0.2">
      <c r="A480" s="158"/>
      <c r="B480" s="159"/>
      <c r="C480" s="189" t="s">
        <v>701</v>
      </c>
      <c r="D480" s="162"/>
      <c r="E480" s="163">
        <v>430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51"/>
      <c r="Z480" s="151"/>
      <c r="AA480" s="151"/>
      <c r="AB480" s="151"/>
      <c r="AC480" s="151"/>
      <c r="AD480" s="151"/>
      <c r="AE480" s="151"/>
      <c r="AF480" s="151"/>
      <c r="AG480" s="151" t="s">
        <v>144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1" x14ac:dyDescent="0.2">
      <c r="A481" s="173">
        <v>150</v>
      </c>
      <c r="B481" s="174" t="s">
        <v>702</v>
      </c>
      <c r="C481" s="188" t="s">
        <v>703</v>
      </c>
      <c r="D481" s="175" t="s">
        <v>222</v>
      </c>
      <c r="E481" s="176">
        <v>46.8</v>
      </c>
      <c r="F481" s="177"/>
      <c r="G481" s="178">
        <f>ROUND(E481*F481,2)</f>
        <v>0</v>
      </c>
      <c r="H481" s="161"/>
      <c r="I481" s="160">
        <f>ROUND(E481*H481,2)</f>
        <v>0</v>
      </c>
      <c r="J481" s="161"/>
      <c r="K481" s="160">
        <f>ROUND(E481*J481,2)</f>
        <v>0</v>
      </c>
      <c r="L481" s="160">
        <v>21</v>
      </c>
      <c r="M481" s="160">
        <f>G481*(1+L481/100)</f>
        <v>0</v>
      </c>
      <c r="N481" s="160">
        <v>0</v>
      </c>
      <c r="O481" s="160">
        <f>ROUND(E481*N481,2)</f>
        <v>0</v>
      </c>
      <c r="P481" s="160">
        <v>0</v>
      </c>
      <c r="Q481" s="160">
        <f>ROUND(E481*P481,2)</f>
        <v>0</v>
      </c>
      <c r="R481" s="160"/>
      <c r="S481" s="160" t="s">
        <v>139</v>
      </c>
      <c r="T481" s="160" t="s">
        <v>140</v>
      </c>
      <c r="U481" s="160">
        <v>0.78200000000000003</v>
      </c>
      <c r="V481" s="160">
        <f>ROUND(E481*U481,2)</f>
        <v>36.6</v>
      </c>
      <c r="W481" s="160"/>
      <c r="X481" s="160" t="s">
        <v>141</v>
      </c>
      <c r="Y481" s="151"/>
      <c r="Z481" s="151"/>
      <c r="AA481" s="151"/>
      <c r="AB481" s="151"/>
      <c r="AC481" s="151"/>
      <c r="AD481" s="151"/>
      <c r="AE481" s="151"/>
      <c r="AF481" s="151"/>
      <c r="AG481" s="151" t="s">
        <v>559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1" x14ac:dyDescent="0.2">
      <c r="A482" s="158"/>
      <c r="B482" s="159"/>
      <c r="C482" s="189" t="s">
        <v>704</v>
      </c>
      <c r="D482" s="162"/>
      <c r="E482" s="163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51"/>
      <c r="Z482" s="151"/>
      <c r="AA482" s="151"/>
      <c r="AB482" s="151"/>
      <c r="AC482" s="151"/>
      <c r="AD482" s="151"/>
      <c r="AE482" s="151"/>
      <c r="AF482" s="151"/>
      <c r="AG482" s="151" t="s">
        <v>144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">
      <c r="A483" s="158"/>
      <c r="B483" s="159"/>
      <c r="C483" s="189" t="s">
        <v>705</v>
      </c>
      <c r="D483" s="162"/>
      <c r="E483" s="163">
        <v>25.2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51"/>
      <c r="Z483" s="151"/>
      <c r="AA483" s="151"/>
      <c r="AB483" s="151"/>
      <c r="AC483" s="151"/>
      <c r="AD483" s="151"/>
      <c r="AE483" s="151"/>
      <c r="AF483" s="151"/>
      <c r="AG483" s="151" t="s">
        <v>144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">
      <c r="A484" s="158"/>
      <c r="B484" s="159"/>
      <c r="C484" s="189" t="s">
        <v>706</v>
      </c>
      <c r="D484" s="162"/>
      <c r="E484" s="163">
        <v>21.6</v>
      </c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51"/>
      <c r="Z484" s="151"/>
      <c r="AA484" s="151"/>
      <c r="AB484" s="151"/>
      <c r="AC484" s="151"/>
      <c r="AD484" s="151"/>
      <c r="AE484" s="151"/>
      <c r="AF484" s="151"/>
      <c r="AG484" s="151" t="s">
        <v>144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ht="22.5" outlineLevel="1" x14ac:dyDescent="0.2">
      <c r="A485" s="173">
        <v>151</v>
      </c>
      <c r="B485" s="174" t="s">
        <v>707</v>
      </c>
      <c r="C485" s="188" t="s">
        <v>708</v>
      </c>
      <c r="D485" s="175" t="s">
        <v>222</v>
      </c>
      <c r="E485" s="176">
        <v>490</v>
      </c>
      <c r="F485" s="177"/>
      <c r="G485" s="178">
        <f>ROUND(E485*F485,2)</f>
        <v>0</v>
      </c>
      <c r="H485" s="161"/>
      <c r="I485" s="160">
        <f>ROUND(E485*H485,2)</f>
        <v>0</v>
      </c>
      <c r="J485" s="161"/>
      <c r="K485" s="160">
        <f>ROUND(E485*J485,2)</f>
        <v>0</v>
      </c>
      <c r="L485" s="160">
        <v>21</v>
      </c>
      <c r="M485" s="160">
        <f>G485*(1+L485/100)</f>
        <v>0</v>
      </c>
      <c r="N485" s="160">
        <v>1.4499999999999999E-3</v>
      </c>
      <c r="O485" s="160">
        <f>ROUND(E485*N485,2)</f>
        <v>0.71</v>
      </c>
      <c r="P485" s="160">
        <v>0</v>
      </c>
      <c r="Q485" s="160">
        <f>ROUND(E485*P485,2)</f>
        <v>0</v>
      </c>
      <c r="R485" s="160"/>
      <c r="S485" s="160" t="s">
        <v>709</v>
      </c>
      <c r="T485" s="160" t="s">
        <v>140</v>
      </c>
      <c r="U485" s="160">
        <v>5.5E-2</v>
      </c>
      <c r="V485" s="160">
        <f>ROUND(E485*U485,2)</f>
        <v>26.95</v>
      </c>
      <c r="W485" s="160"/>
      <c r="X485" s="160" t="s">
        <v>141</v>
      </c>
      <c r="Y485" s="151"/>
      <c r="Z485" s="151"/>
      <c r="AA485" s="151"/>
      <c r="AB485" s="151"/>
      <c r="AC485" s="151"/>
      <c r="AD485" s="151"/>
      <c r="AE485" s="151"/>
      <c r="AF485" s="151"/>
      <c r="AG485" s="151" t="s">
        <v>559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58"/>
      <c r="B486" s="159"/>
      <c r="C486" s="189" t="s">
        <v>710</v>
      </c>
      <c r="D486" s="162"/>
      <c r="E486" s="163">
        <v>490</v>
      </c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51"/>
      <c r="Z486" s="151"/>
      <c r="AA486" s="151"/>
      <c r="AB486" s="151"/>
      <c r="AC486" s="151"/>
      <c r="AD486" s="151"/>
      <c r="AE486" s="151"/>
      <c r="AF486" s="151"/>
      <c r="AG486" s="151" t="s">
        <v>144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ht="22.5" outlineLevel="1" x14ac:dyDescent="0.2">
      <c r="A487" s="173">
        <v>152</v>
      </c>
      <c r="B487" s="174" t="s">
        <v>711</v>
      </c>
      <c r="C487" s="188" t="s">
        <v>712</v>
      </c>
      <c r="D487" s="175" t="s">
        <v>222</v>
      </c>
      <c r="E487" s="176">
        <v>490</v>
      </c>
      <c r="F487" s="177"/>
      <c r="G487" s="178">
        <f>ROUND(E487*F487,2)</f>
        <v>0</v>
      </c>
      <c r="H487" s="161"/>
      <c r="I487" s="160">
        <f>ROUND(E487*H487,2)</f>
        <v>0</v>
      </c>
      <c r="J487" s="161"/>
      <c r="K487" s="160">
        <f>ROUND(E487*J487,2)</f>
        <v>0</v>
      </c>
      <c r="L487" s="160">
        <v>21</v>
      </c>
      <c r="M487" s="160">
        <f>G487*(1+L487/100)</f>
        <v>0</v>
      </c>
      <c r="N487" s="160">
        <v>4.13E-3</v>
      </c>
      <c r="O487" s="160">
        <f>ROUND(E487*N487,2)</f>
        <v>2.02</v>
      </c>
      <c r="P487" s="160">
        <v>0</v>
      </c>
      <c r="Q487" s="160">
        <f>ROUND(E487*P487,2)</f>
        <v>0</v>
      </c>
      <c r="R487" s="160"/>
      <c r="S487" s="160" t="s">
        <v>139</v>
      </c>
      <c r="T487" s="160" t="s">
        <v>140</v>
      </c>
      <c r="U487" s="160">
        <v>0.20799999999999999</v>
      </c>
      <c r="V487" s="160">
        <f>ROUND(E487*U487,2)</f>
        <v>101.92</v>
      </c>
      <c r="W487" s="160"/>
      <c r="X487" s="160" t="s">
        <v>141</v>
      </c>
      <c r="Y487" s="151"/>
      <c r="Z487" s="151"/>
      <c r="AA487" s="151"/>
      <c r="AB487" s="151"/>
      <c r="AC487" s="151"/>
      <c r="AD487" s="151"/>
      <c r="AE487" s="151"/>
      <c r="AF487" s="151"/>
      <c r="AG487" s="151" t="s">
        <v>559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 x14ac:dyDescent="0.2">
      <c r="A488" s="158"/>
      <c r="B488" s="159"/>
      <c r="C488" s="189" t="s">
        <v>710</v>
      </c>
      <c r="D488" s="162"/>
      <c r="E488" s="163">
        <v>490</v>
      </c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51"/>
      <c r="Z488" s="151"/>
      <c r="AA488" s="151"/>
      <c r="AB488" s="151"/>
      <c r="AC488" s="151"/>
      <c r="AD488" s="151"/>
      <c r="AE488" s="151"/>
      <c r="AF488" s="151"/>
      <c r="AG488" s="151" t="s">
        <v>144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 x14ac:dyDescent="0.2">
      <c r="A489" s="173">
        <v>153</v>
      </c>
      <c r="B489" s="174" t="s">
        <v>713</v>
      </c>
      <c r="C489" s="188" t="s">
        <v>714</v>
      </c>
      <c r="D489" s="175" t="s">
        <v>151</v>
      </c>
      <c r="E489" s="176">
        <v>23.05</v>
      </c>
      <c r="F489" s="177"/>
      <c r="G489" s="178">
        <f>ROUND(E489*F489,2)</f>
        <v>0</v>
      </c>
      <c r="H489" s="161"/>
      <c r="I489" s="160">
        <f>ROUND(E489*H489,2)</f>
        <v>0</v>
      </c>
      <c r="J489" s="161"/>
      <c r="K489" s="160">
        <f>ROUND(E489*J489,2)</f>
        <v>0</v>
      </c>
      <c r="L489" s="160">
        <v>21</v>
      </c>
      <c r="M489" s="160">
        <f>G489*(1+L489/100)</f>
        <v>0</v>
      </c>
      <c r="N489" s="160">
        <v>2.9100000000000001E-2</v>
      </c>
      <c r="O489" s="160">
        <f>ROUND(E489*N489,2)</f>
        <v>0.67</v>
      </c>
      <c r="P489" s="160">
        <v>0</v>
      </c>
      <c r="Q489" s="160">
        <f>ROUND(E489*P489,2)</f>
        <v>0</v>
      </c>
      <c r="R489" s="160"/>
      <c r="S489" s="160" t="s">
        <v>139</v>
      </c>
      <c r="T489" s="160" t="s">
        <v>140</v>
      </c>
      <c r="U489" s="160">
        <v>0</v>
      </c>
      <c r="V489" s="160">
        <f>ROUND(E489*U489,2)</f>
        <v>0</v>
      </c>
      <c r="W489" s="160"/>
      <c r="X489" s="160" t="s">
        <v>141</v>
      </c>
      <c r="Y489" s="151"/>
      <c r="Z489" s="151"/>
      <c r="AA489" s="151"/>
      <c r="AB489" s="151"/>
      <c r="AC489" s="151"/>
      <c r="AD489" s="151"/>
      <c r="AE489" s="151"/>
      <c r="AF489" s="151"/>
      <c r="AG489" s="151" t="s">
        <v>559</v>
      </c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58"/>
      <c r="B490" s="159"/>
      <c r="C490" s="189" t="s">
        <v>715</v>
      </c>
      <c r="D490" s="162"/>
      <c r="E490" s="163">
        <v>0.55000000000000004</v>
      </c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51"/>
      <c r="Z490" s="151"/>
      <c r="AA490" s="151"/>
      <c r="AB490" s="151"/>
      <c r="AC490" s="151"/>
      <c r="AD490" s="151"/>
      <c r="AE490" s="151"/>
      <c r="AF490" s="151"/>
      <c r="AG490" s="151" t="s">
        <v>144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 x14ac:dyDescent="0.2">
      <c r="A491" s="158"/>
      <c r="B491" s="159"/>
      <c r="C491" s="189" t="s">
        <v>716</v>
      </c>
      <c r="D491" s="162"/>
      <c r="E491" s="163">
        <v>0.75</v>
      </c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51"/>
      <c r="Z491" s="151"/>
      <c r="AA491" s="151"/>
      <c r="AB491" s="151"/>
      <c r="AC491" s="151"/>
      <c r="AD491" s="151"/>
      <c r="AE491" s="151"/>
      <c r="AF491" s="151"/>
      <c r="AG491" s="151" t="s">
        <v>144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 x14ac:dyDescent="0.2">
      <c r="A492" s="158"/>
      <c r="B492" s="159"/>
      <c r="C492" s="189" t="s">
        <v>717</v>
      </c>
      <c r="D492" s="162"/>
      <c r="E492" s="163">
        <v>7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51"/>
      <c r="Z492" s="151"/>
      <c r="AA492" s="151"/>
      <c r="AB492" s="151"/>
      <c r="AC492" s="151"/>
      <c r="AD492" s="151"/>
      <c r="AE492" s="151"/>
      <c r="AF492" s="151"/>
      <c r="AG492" s="151" t="s">
        <v>144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1" x14ac:dyDescent="0.2">
      <c r="A493" s="158"/>
      <c r="B493" s="159"/>
      <c r="C493" s="189" t="s">
        <v>718</v>
      </c>
      <c r="D493" s="162"/>
      <c r="E493" s="163">
        <v>2.5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51"/>
      <c r="Z493" s="151"/>
      <c r="AA493" s="151"/>
      <c r="AB493" s="151"/>
      <c r="AC493" s="151"/>
      <c r="AD493" s="151"/>
      <c r="AE493" s="151"/>
      <c r="AF493" s="151"/>
      <c r="AG493" s="151" t="s">
        <v>144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58"/>
      <c r="B494" s="159"/>
      <c r="C494" s="189" t="s">
        <v>719</v>
      </c>
      <c r="D494" s="162"/>
      <c r="E494" s="163">
        <v>1.1000000000000001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51"/>
      <c r="Z494" s="151"/>
      <c r="AA494" s="151"/>
      <c r="AB494" s="151"/>
      <c r="AC494" s="151"/>
      <c r="AD494" s="151"/>
      <c r="AE494" s="151"/>
      <c r="AF494" s="151"/>
      <c r="AG494" s="151" t="s">
        <v>144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 x14ac:dyDescent="0.2">
      <c r="A495" s="158"/>
      <c r="B495" s="159"/>
      <c r="C495" s="189" t="s">
        <v>720</v>
      </c>
      <c r="D495" s="162"/>
      <c r="E495" s="163">
        <v>1.1499999999999999</v>
      </c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51"/>
      <c r="Z495" s="151"/>
      <c r="AA495" s="151"/>
      <c r="AB495" s="151"/>
      <c r="AC495" s="151"/>
      <c r="AD495" s="151"/>
      <c r="AE495" s="151"/>
      <c r="AF495" s="151"/>
      <c r="AG495" s="151" t="s">
        <v>144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 x14ac:dyDescent="0.2">
      <c r="A496" s="158"/>
      <c r="B496" s="159"/>
      <c r="C496" s="189" t="s">
        <v>721</v>
      </c>
      <c r="D496" s="162"/>
      <c r="E496" s="163">
        <v>1.6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51"/>
      <c r="Z496" s="151"/>
      <c r="AA496" s="151"/>
      <c r="AB496" s="151"/>
      <c r="AC496" s="151"/>
      <c r="AD496" s="151"/>
      <c r="AE496" s="151"/>
      <c r="AF496" s="151"/>
      <c r="AG496" s="151" t="s">
        <v>144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 x14ac:dyDescent="0.2">
      <c r="A497" s="158"/>
      <c r="B497" s="159"/>
      <c r="C497" s="189" t="s">
        <v>722</v>
      </c>
      <c r="D497" s="162"/>
      <c r="E497" s="163">
        <v>2.5499999999999998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51"/>
      <c r="Z497" s="151"/>
      <c r="AA497" s="151"/>
      <c r="AB497" s="151"/>
      <c r="AC497" s="151"/>
      <c r="AD497" s="151"/>
      <c r="AE497" s="151"/>
      <c r="AF497" s="151"/>
      <c r="AG497" s="151" t="s">
        <v>144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1" x14ac:dyDescent="0.2">
      <c r="A498" s="158"/>
      <c r="B498" s="159"/>
      <c r="C498" s="189" t="s">
        <v>723</v>
      </c>
      <c r="D498" s="162"/>
      <c r="E498" s="163">
        <v>4</v>
      </c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51"/>
      <c r="Z498" s="151"/>
      <c r="AA498" s="151"/>
      <c r="AB498" s="151"/>
      <c r="AC498" s="151"/>
      <c r="AD498" s="151"/>
      <c r="AE498" s="151"/>
      <c r="AF498" s="151"/>
      <c r="AG498" s="151" t="s">
        <v>144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 x14ac:dyDescent="0.2">
      <c r="A499" s="158"/>
      <c r="B499" s="159"/>
      <c r="C499" s="189" t="s">
        <v>724</v>
      </c>
      <c r="D499" s="162"/>
      <c r="E499" s="163">
        <v>1.85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51"/>
      <c r="Z499" s="151"/>
      <c r="AA499" s="151"/>
      <c r="AB499" s="151"/>
      <c r="AC499" s="151"/>
      <c r="AD499" s="151"/>
      <c r="AE499" s="151"/>
      <c r="AF499" s="151"/>
      <c r="AG499" s="151" t="s">
        <v>144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ht="22.5" outlineLevel="1" x14ac:dyDescent="0.2">
      <c r="A500" s="173">
        <v>154</v>
      </c>
      <c r="B500" s="174" t="s">
        <v>725</v>
      </c>
      <c r="C500" s="188" t="s">
        <v>726</v>
      </c>
      <c r="D500" s="175" t="s">
        <v>222</v>
      </c>
      <c r="E500" s="176">
        <v>494.5</v>
      </c>
      <c r="F500" s="177"/>
      <c r="G500" s="178">
        <f>ROUND(E500*F500,2)</f>
        <v>0</v>
      </c>
      <c r="H500" s="161"/>
      <c r="I500" s="160">
        <f>ROUND(E500*H500,2)</f>
        <v>0</v>
      </c>
      <c r="J500" s="161"/>
      <c r="K500" s="160">
        <f>ROUND(E500*J500,2)</f>
        <v>0</v>
      </c>
      <c r="L500" s="160">
        <v>21</v>
      </c>
      <c r="M500" s="160">
        <f>G500*(1+L500/100)</f>
        <v>0</v>
      </c>
      <c r="N500" s="160">
        <v>9.0000000000000006E-5</v>
      </c>
      <c r="O500" s="160">
        <f>ROUND(E500*N500,2)</f>
        <v>0.04</v>
      </c>
      <c r="P500" s="160">
        <v>0</v>
      </c>
      <c r="Q500" s="160">
        <f>ROUND(E500*P500,2)</f>
        <v>0</v>
      </c>
      <c r="R500" s="160"/>
      <c r="S500" s="160" t="s">
        <v>139</v>
      </c>
      <c r="T500" s="160" t="s">
        <v>140</v>
      </c>
      <c r="U500" s="160">
        <v>0.14000000000000001</v>
      </c>
      <c r="V500" s="160">
        <f>ROUND(E500*U500,2)</f>
        <v>69.23</v>
      </c>
      <c r="W500" s="160"/>
      <c r="X500" s="160" t="s">
        <v>141</v>
      </c>
      <c r="Y500" s="151"/>
      <c r="Z500" s="151"/>
      <c r="AA500" s="151"/>
      <c r="AB500" s="151"/>
      <c r="AC500" s="151"/>
      <c r="AD500" s="151"/>
      <c r="AE500" s="151"/>
      <c r="AF500" s="151"/>
      <c r="AG500" s="151" t="s">
        <v>357</v>
      </c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 x14ac:dyDescent="0.2">
      <c r="A501" s="158"/>
      <c r="B501" s="159"/>
      <c r="C501" s="189" t="s">
        <v>727</v>
      </c>
      <c r="D501" s="162"/>
      <c r="E501" s="163">
        <v>494.5</v>
      </c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51"/>
      <c r="Z501" s="151"/>
      <c r="AA501" s="151"/>
      <c r="AB501" s="151"/>
      <c r="AC501" s="151"/>
      <c r="AD501" s="151"/>
      <c r="AE501" s="151"/>
      <c r="AF501" s="151"/>
      <c r="AG501" s="151" t="s">
        <v>144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 x14ac:dyDescent="0.2">
      <c r="A502" s="173">
        <v>155</v>
      </c>
      <c r="B502" s="174" t="s">
        <v>728</v>
      </c>
      <c r="C502" s="188" t="s">
        <v>729</v>
      </c>
      <c r="D502" s="175" t="s">
        <v>222</v>
      </c>
      <c r="E502" s="176">
        <v>1077.4849999999999</v>
      </c>
      <c r="F502" s="177"/>
      <c r="G502" s="178">
        <f>ROUND(E502*F502,2)</f>
        <v>0</v>
      </c>
      <c r="H502" s="161"/>
      <c r="I502" s="160">
        <f>ROUND(E502*H502,2)</f>
        <v>0</v>
      </c>
      <c r="J502" s="161"/>
      <c r="K502" s="160">
        <f>ROUND(E502*J502,2)</f>
        <v>0</v>
      </c>
      <c r="L502" s="160">
        <v>21</v>
      </c>
      <c r="M502" s="160">
        <f>G502*(1+L502/100)</f>
        <v>0</v>
      </c>
      <c r="N502" s="160">
        <v>1.4999999999999999E-4</v>
      </c>
      <c r="O502" s="160">
        <f>ROUND(E502*N502,2)</f>
        <v>0.16</v>
      </c>
      <c r="P502" s="160">
        <v>0</v>
      </c>
      <c r="Q502" s="160">
        <f>ROUND(E502*P502,2)</f>
        <v>0</v>
      </c>
      <c r="R502" s="160"/>
      <c r="S502" s="160" t="s">
        <v>730</v>
      </c>
      <c r="T502" s="160" t="s">
        <v>140</v>
      </c>
      <c r="U502" s="160">
        <v>0.15</v>
      </c>
      <c r="V502" s="160">
        <f>ROUND(E502*U502,2)</f>
        <v>161.62</v>
      </c>
      <c r="W502" s="160"/>
      <c r="X502" s="160" t="s">
        <v>141</v>
      </c>
      <c r="Y502" s="151"/>
      <c r="Z502" s="151"/>
      <c r="AA502" s="151"/>
      <c r="AB502" s="151"/>
      <c r="AC502" s="151"/>
      <c r="AD502" s="151"/>
      <c r="AE502" s="151"/>
      <c r="AF502" s="151"/>
      <c r="AG502" s="151" t="s">
        <v>357</v>
      </c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 x14ac:dyDescent="0.2">
      <c r="A503" s="158"/>
      <c r="B503" s="159"/>
      <c r="C503" s="189" t="s">
        <v>731</v>
      </c>
      <c r="D503" s="162"/>
      <c r="E503" s="163">
        <v>14</v>
      </c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51"/>
      <c r="Z503" s="151"/>
      <c r="AA503" s="151"/>
      <c r="AB503" s="151"/>
      <c r="AC503" s="151"/>
      <c r="AD503" s="151"/>
      <c r="AE503" s="151"/>
      <c r="AF503" s="151"/>
      <c r="AG503" s="151" t="s">
        <v>144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 x14ac:dyDescent="0.2">
      <c r="A504" s="158"/>
      <c r="B504" s="159"/>
      <c r="C504" s="189" t="s">
        <v>732</v>
      </c>
      <c r="D504" s="162"/>
      <c r="E504" s="163">
        <v>26.11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51"/>
      <c r="Z504" s="151"/>
      <c r="AA504" s="151"/>
      <c r="AB504" s="151"/>
      <c r="AC504" s="151"/>
      <c r="AD504" s="151"/>
      <c r="AE504" s="151"/>
      <c r="AF504" s="151"/>
      <c r="AG504" s="151" t="s">
        <v>144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 x14ac:dyDescent="0.2">
      <c r="A505" s="158"/>
      <c r="B505" s="159"/>
      <c r="C505" s="189" t="s">
        <v>733</v>
      </c>
      <c r="D505" s="162"/>
      <c r="E505" s="163">
        <v>189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51"/>
      <c r="Z505" s="151"/>
      <c r="AA505" s="151"/>
      <c r="AB505" s="151"/>
      <c r="AC505" s="151"/>
      <c r="AD505" s="151"/>
      <c r="AE505" s="151"/>
      <c r="AF505" s="151"/>
      <c r="AG505" s="151" t="s">
        <v>144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ht="22.5" outlineLevel="1" x14ac:dyDescent="0.2">
      <c r="A506" s="158"/>
      <c r="B506" s="159"/>
      <c r="C506" s="189" t="s">
        <v>734</v>
      </c>
      <c r="D506" s="162"/>
      <c r="E506" s="163">
        <v>48.62</v>
      </c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51"/>
      <c r="Z506" s="151"/>
      <c r="AA506" s="151"/>
      <c r="AB506" s="151"/>
      <c r="AC506" s="151"/>
      <c r="AD506" s="151"/>
      <c r="AE506" s="151"/>
      <c r="AF506" s="151"/>
      <c r="AG506" s="151" t="s">
        <v>144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 x14ac:dyDescent="0.2">
      <c r="A507" s="158"/>
      <c r="B507" s="159"/>
      <c r="C507" s="189" t="s">
        <v>735</v>
      </c>
      <c r="D507" s="162"/>
      <c r="E507" s="163">
        <v>23.8</v>
      </c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51"/>
      <c r="Z507" s="151"/>
      <c r="AA507" s="151"/>
      <c r="AB507" s="151"/>
      <c r="AC507" s="151"/>
      <c r="AD507" s="151"/>
      <c r="AE507" s="151"/>
      <c r="AF507" s="151"/>
      <c r="AG507" s="151" t="s">
        <v>144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 x14ac:dyDescent="0.2">
      <c r="A508" s="158"/>
      <c r="B508" s="159"/>
      <c r="C508" s="189" t="s">
        <v>736</v>
      </c>
      <c r="D508" s="162"/>
      <c r="E508" s="163">
        <v>27.14</v>
      </c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51"/>
      <c r="Z508" s="151"/>
      <c r="AA508" s="151"/>
      <c r="AB508" s="151"/>
      <c r="AC508" s="151"/>
      <c r="AD508" s="151"/>
      <c r="AE508" s="151"/>
      <c r="AF508" s="151"/>
      <c r="AG508" s="151" t="s">
        <v>144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 x14ac:dyDescent="0.2">
      <c r="A509" s="158"/>
      <c r="B509" s="159"/>
      <c r="C509" s="189" t="s">
        <v>737</v>
      </c>
      <c r="D509" s="162"/>
      <c r="E509" s="163">
        <v>35.26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51"/>
      <c r="Z509" s="151"/>
      <c r="AA509" s="151"/>
      <c r="AB509" s="151"/>
      <c r="AC509" s="151"/>
      <c r="AD509" s="151"/>
      <c r="AE509" s="151"/>
      <c r="AF509" s="151"/>
      <c r="AG509" s="151" t="s">
        <v>144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ht="22.5" outlineLevel="1" x14ac:dyDescent="0.2">
      <c r="A510" s="158"/>
      <c r="B510" s="159"/>
      <c r="C510" s="189" t="s">
        <v>738</v>
      </c>
      <c r="D510" s="162"/>
      <c r="E510" s="163">
        <v>49.2</v>
      </c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51"/>
      <c r="Z510" s="151"/>
      <c r="AA510" s="151"/>
      <c r="AB510" s="151"/>
      <c r="AC510" s="151"/>
      <c r="AD510" s="151"/>
      <c r="AE510" s="151"/>
      <c r="AF510" s="151"/>
      <c r="AG510" s="151" t="s">
        <v>144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 x14ac:dyDescent="0.2">
      <c r="A511" s="158"/>
      <c r="B511" s="159"/>
      <c r="C511" s="189" t="s">
        <v>739</v>
      </c>
      <c r="D511" s="162"/>
      <c r="E511" s="163">
        <v>422.4</v>
      </c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51"/>
      <c r="Z511" s="151"/>
      <c r="AA511" s="151"/>
      <c r="AB511" s="151"/>
      <c r="AC511" s="151"/>
      <c r="AD511" s="151"/>
      <c r="AE511" s="151"/>
      <c r="AF511" s="151"/>
      <c r="AG511" s="151" t="s">
        <v>144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 x14ac:dyDescent="0.2">
      <c r="A512" s="158"/>
      <c r="B512" s="159"/>
      <c r="C512" s="189" t="s">
        <v>740</v>
      </c>
      <c r="D512" s="162"/>
      <c r="E512" s="163">
        <v>144</v>
      </c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51"/>
      <c r="Z512" s="151"/>
      <c r="AA512" s="151"/>
      <c r="AB512" s="151"/>
      <c r="AC512" s="151"/>
      <c r="AD512" s="151"/>
      <c r="AE512" s="151"/>
      <c r="AF512" s="151"/>
      <c r="AG512" s="151" t="s">
        <v>144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">
      <c r="A513" s="158"/>
      <c r="B513" s="159"/>
      <c r="C513" s="189" t="s">
        <v>741</v>
      </c>
      <c r="D513" s="162"/>
      <c r="E513" s="163">
        <v>97.95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51"/>
      <c r="Z513" s="151"/>
      <c r="AA513" s="151"/>
      <c r="AB513" s="151"/>
      <c r="AC513" s="151"/>
      <c r="AD513" s="151"/>
      <c r="AE513" s="151"/>
      <c r="AF513" s="151"/>
      <c r="AG513" s="151" t="s">
        <v>144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ht="22.5" outlineLevel="1" x14ac:dyDescent="0.2">
      <c r="A514" s="180">
        <v>156</v>
      </c>
      <c r="B514" s="181" t="s">
        <v>742</v>
      </c>
      <c r="C514" s="190" t="s">
        <v>743</v>
      </c>
      <c r="D514" s="182" t="s">
        <v>0</v>
      </c>
      <c r="E514" s="183">
        <v>7630.3185000000003</v>
      </c>
      <c r="F514" s="184"/>
      <c r="G514" s="185">
        <f>ROUND(E514*F514,2)</f>
        <v>0</v>
      </c>
      <c r="H514" s="161"/>
      <c r="I514" s="160">
        <f>ROUND(E514*H514,2)</f>
        <v>0</v>
      </c>
      <c r="J514" s="161"/>
      <c r="K514" s="160">
        <f>ROUND(E514*J514,2)</f>
        <v>0</v>
      </c>
      <c r="L514" s="160">
        <v>21</v>
      </c>
      <c r="M514" s="160">
        <f>G514*(1+L514/100)</f>
        <v>0</v>
      </c>
      <c r="N514" s="160">
        <v>0</v>
      </c>
      <c r="O514" s="160">
        <f>ROUND(E514*N514,2)</f>
        <v>0</v>
      </c>
      <c r="P514" s="160">
        <v>0</v>
      </c>
      <c r="Q514" s="160">
        <f>ROUND(E514*P514,2)</f>
        <v>0</v>
      </c>
      <c r="R514" s="160"/>
      <c r="S514" s="160" t="s">
        <v>139</v>
      </c>
      <c r="T514" s="160" t="s">
        <v>140</v>
      </c>
      <c r="U514" s="160">
        <v>0</v>
      </c>
      <c r="V514" s="160">
        <f>ROUND(E514*U514,2)</f>
        <v>0</v>
      </c>
      <c r="W514" s="160"/>
      <c r="X514" s="160" t="s">
        <v>141</v>
      </c>
      <c r="Y514" s="151"/>
      <c r="Z514" s="151"/>
      <c r="AA514" s="151"/>
      <c r="AB514" s="151"/>
      <c r="AC514" s="151"/>
      <c r="AD514" s="151"/>
      <c r="AE514" s="151"/>
      <c r="AF514" s="151"/>
      <c r="AG514" s="151" t="s">
        <v>559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 x14ac:dyDescent="0.2">
      <c r="A515" s="173">
        <v>157</v>
      </c>
      <c r="B515" s="174" t="s">
        <v>744</v>
      </c>
      <c r="C515" s="188" t="s">
        <v>745</v>
      </c>
      <c r="D515" s="175" t="s">
        <v>222</v>
      </c>
      <c r="E515" s="176">
        <v>494.5</v>
      </c>
      <c r="F515" s="177"/>
      <c r="G515" s="178">
        <f>ROUND(E515*F515,2)</f>
        <v>0</v>
      </c>
      <c r="H515" s="161"/>
      <c r="I515" s="160">
        <f>ROUND(E515*H515,2)</f>
        <v>0</v>
      </c>
      <c r="J515" s="161"/>
      <c r="K515" s="160">
        <f>ROUND(E515*J515,2)</f>
        <v>0</v>
      </c>
      <c r="L515" s="160">
        <v>21</v>
      </c>
      <c r="M515" s="160">
        <f>G515*(1+L515/100)</f>
        <v>0</v>
      </c>
      <c r="N515" s="160">
        <v>9.9000000000000008E-3</v>
      </c>
      <c r="O515" s="160">
        <f>ROUND(E515*N515,2)</f>
        <v>4.9000000000000004</v>
      </c>
      <c r="P515" s="160">
        <v>0</v>
      </c>
      <c r="Q515" s="160">
        <f>ROUND(E515*P515,2)</f>
        <v>0</v>
      </c>
      <c r="R515" s="160" t="s">
        <v>188</v>
      </c>
      <c r="S515" s="160" t="s">
        <v>139</v>
      </c>
      <c r="T515" s="160" t="s">
        <v>140</v>
      </c>
      <c r="U515" s="160">
        <v>0</v>
      </c>
      <c r="V515" s="160">
        <f>ROUND(E515*U515,2)</f>
        <v>0</v>
      </c>
      <c r="W515" s="160"/>
      <c r="X515" s="160" t="s">
        <v>189</v>
      </c>
      <c r="Y515" s="151"/>
      <c r="Z515" s="151"/>
      <c r="AA515" s="151"/>
      <c r="AB515" s="151"/>
      <c r="AC515" s="151"/>
      <c r="AD515" s="151"/>
      <c r="AE515" s="151"/>
      <c r="AF515" s="151"/>
      <c r="AG515" s="151" t="s">
        <v>680</v>
      </c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 x14ac:dyDescent="0.2">
      <c r="A516" s="158"/>
      <c r="B516" s="159"/>
      <c r="C516" s="189" t="s">
        <v>727</v>
      </c>
      <c r="D516" s="162"/>
      <c r="E516" s="163">
        <v>494.5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51"/>
      <c r="Z516" s="151"/>
      <c r="AA516" s="151"/>
      <c r="AB516" s="151"/>
      <c r="AC516" s="151"/>
      <c r="AD516" s="151"/>
      <c r="AE516" s="151"/>
      <c r="AF516" s="151"/>
      <c r="AG516" s="151" t="s">
        <v>144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73">
        <v>158</v>
      </c>
      <c r="B517" s="174" t="s">
        <v>746</v>
      </c>
      <c r="C517" s="188" t="s">
        <v>747</v>
      </c>
      <c r="D517" s="175" t="s">
        <v>222</v>
      </c>
      <c r="E517" s="176">
        <v>6000</v>
      </c>
      <c r="F517" s="177"/>
      <c r="G517" s="178">
        <f>ROUND(E517*F517,2)</f>
        <v>0</v>
      </c>
      <c r="H517" s="161"/>
      <c r="I517" s="160">
        <f>ROUND(E517*H517,2)</f>
        <v>0</v>
      </c>
      <c r="J517" s="161"/>
      <c r="K517" s="160">
        <f>ROUND(E517*J517,2)</f>
        <v>0</v>
      </c>
      <c r="L517" s="160">
        <v>21</v>
      </c>
      <c r="M517" s="160">
        <f>G517*(1+L517/100)</f>
        <v>0</v>
      </c>
      <c r="N517" s="160">
        <v>0</v>
      </c>
      <c r="O517" s="160">
        <f>ROUND(E517*N517,2)</f>
        <v>0</v>
      </c>
      <c r="P517" s="160">
        <v>0</v>
      </c>
      <c r="Q517" s="160">
        <f>ROUND(E517*P517,2)</f>
        <v>0</v>
      </c>
      <c r="R517" s="160"/>
      <c r="S517" s="160" t="s">
        <v>147</v>
      </c>
      <c r="T517" s="160" t="s">
        <v>140</v>
      </c>
      <c r="U517" s="160">
        <v>0</v>
      </c>
      <c r="V517" s="160">
        <f>ROUND(E517*U517,2)</f>
        <v>0</v>
      </c>
      <c r="W517" s="160"/>
      <c r="X517" s="160" t="s">
        <v>444</v>
      </c>
      <c r="Y517" s="151"/>
      <c r="Z517" s="151"/>
      <c r="AA517" s="151"/>
      <c r="AB517" s="151"/>
      <c r="AC517" s="151"/>
      <c r="AD517" s="151"/>
      <c r="AE517" s="151"/>
      <c r="AF517" s="151"/>
      <c r="AG517" s="151" t="s">
        <v>445</v>
      </c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ht="22.5" outlineLevel="1" x14ac:dyDescent="0.2">
      <c r="A518" s="158"/>
      <c r="B518" s="159"/>
      <c r="C518" s="189" t="s">
        <v>748</v>
      </c>
      <c r="D518" s="162"/>
      <c r="E518" s="163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51"/>
      <c r="Z518" s="151"/>
      <c r="AA518" s="151"/>
      <c r="AB518" s="151"/>
      <c r="AC518" s="151"/>
      <c r="AD518" s="151"/>
      <c r="AE518" s="151"/>
      <c r="AF518" s="151"/>
      <c r="AG518" s="151" t="s">
        <v>144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 x14ac:dyDescent="0.2">
      <c r="A519" s="158"/>
      <c r="B519" s="159"/>
      <c r="C519" s="189" t="s">
        <v>749</v>
      </c>
      <c r="D519" s="162"/>
      <c r="E519" s="163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51"/>
      <c r="Z519" s="151"/>
      <c r="AA519" s="151"/>
      <c r="AB519" s="151"/>
      <c r="AC519" s="151"/>
      <c r="AD519" s="151"/>
      <c r="AE519" s="151"/>
      <c r="AF519" s="151"/>
      <c r="AG519" s="151" t="s">
        <v>144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 x14ac:dyDescent="0.2">
      <c r="A520" s="158"/>
      <c r="B520" s="159"/>
      <c r="C520" s="189" t="s">
        <v>750</v>
      </c>
      <c r="D520" s="162"/>
      <c r="E520" s="163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51"/>
      <c r="Z520" s="151"/>
      <c r="AA520" s="151"/>
      <c r="AB520" s="151"/>
      <c r="AC520" s="151"/>
      <c r="AD520" s="151"/>
      <c r="AE520" s="151"/>
      <c r="AF520" s="151"/>
      <c r="AG520" s="151" t="s">
        <v>144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">
      <c r="A521" s="158"/>
      <c r="B521" s="159"/>
      <c r="C521" s="189" t="s">
        <v>751</v>
      </c>
      <c r="D521" s="162"/>
      <c r="E521" s="163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51"/>
      <c r="Z521" s="151"/>
      <c r="AA521" s="151"/>
      <c r="AB521" s="151"/>
      <c r="AC521" s="151"/>
      <c r="AD521" s="151"/>
      <c r="AE521" s="151"/>
      <c r="AF521" s="151"/>
      <c r="AG521" s="151" t="s">
        <v>144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 x14ac:dyDescent="0.2">
      <c r="A522" s="158"/>
      <c r="B522" s="159"/>
      <c r="C522" s="189" t="s">
        <v>752</v>
      </c>
      <c r="D522" s="162"/>
      <c r="E522" s="163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51"/>
      <c r="Z522" s="151"/>
      <c r="AA522" s="151"/>
      <c r="AB522" s="151"/>
      <c r="AC522" s="151"/>
      <c r="AD522" s="151"/>
      <c r="AE522" s="151"/>
      <c r="AF522" s="151"/>
      <c r="AG522" s="151" t="s">
        <v>144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 x14ac:dyDescent="0.2">
      <c r="A523" s="158"/>
      <c r="B523" s="159"/>
      <c r="C523" s="189" t="s">
        <v>753</v>
      </c>
      <c r="D523" s="162"/>
      <c r="E523" s="163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51"/>
      <c r="Z523" s="151"/>
      <c r="AA523" s="151"/>
      <c r="AB523" s="151"/>
      <c r="AC523" s="151"/>
      <c r="AD523" s="151"/>
      <c r="AE523" s="151"/>
      <c r="AF523" s="151"/>
      <c r="AG523" s="151" t="s">
        <v>144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 x14ac:dyDescent="0.2">
      <c r="A524" s="158"/>
      <c r="B524" s="159"/>
      <c r="C524" s="189" t="s">
        <v>754</v>
      </c>
      <c r="D524" s="162"/>
      <c r="E524" s="163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51"/>
      <c r="Z524" s="151"/>
      <c r="AA524" s="151"/>
      <c r="AB524" s="151"/>
      <c r="AC524" s="151"/>
      <c r="AD524" s="151"/>
      <c r="AE524" s="151"/>
      <c r="AF524" s="151"/>
      <c r="AG524" s="151" t="s">
        <v>144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">
      <c r="A525" s="158"/>
      <c r="B525" s="159"/>
      <c r="C525" s="189" t="s">
        <v>755</v>
      </c>
      <c r="D525" s="162"/>
      <c r="E525" s="163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51"/>
      <c r="Z525" s="151"/>
      <c r="AA525" s="151"/>
      <c r="AB525" s="151"/>
      <c r="AC525" s="151"/>
      <c r="AD525" s="151"/>
      <c r="AE525" s="151"/>
      <c r="AF525" s="151"/>
      <c r="AG525" s="151" t="s">
        <v>144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 x14ac:dyDescent="0.2">
      <c r="A526" s="158"/>
      <c r="B526" s="159"/>
      <c r="C526" s="189" t="s">
        <v>756</v>
      </c>
      <c r="D526" s="162"/>
      <c r="E526" s="163">
        <v>6000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51"/>
      <c r="Z526" s="151"/>
      <c r="AA526" s="151"/>
      <c r="AB526" s="151"/>
      <c r="AC526" s="151"/>
      <c r="AD526" s="151"/>
      <c r="AE526" s="151"/>
      <c r="AF526" s="151"/>
      <c r="AG526" s="151" t="s">
        <v>144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x14ac:dyDescent="0.2">
      <c r="A527" s="167" t="s">
        <v>134</v>
      </c>
      <c r="B527" s="168" t="s">
        <v>90</v>
      </c>
      <c r="C527" s="187" t="s">
        <v>91</v>
      </c>
      <c r="D527" s="169"/>
      <c r="E527" s="170"/>
      <c r="F527" s="171"/>
      <c r="G527" s="172">
        <f>SUMIF(AG528:AG560,"&lt;&gt;NOR",G528:G560)</f>
        <v>0</v>
      </c>
      <c r="H527" s="166"/>
      <c r="I527" s="166">
        <f>SUM(I528:I560)</f>
        <v>0</v>
      </c>
      <c r="J527" s="166"/>
      <c r="K527" s="166">
        <f>SUM(K528:K560)</f>
        <v>0</v>
      </c>
      <c r="L527" s="166"/>
      <c r="M527" s="166">
        <f>SUM(M528:M560)</f>
        <v>0</v>
      </c>
      <c r="N527" s="166"/>
      <c r="O527" s="166">
        <f>SUM(O528:O560)</f>
        <v>0.89</v>
      </c>
      <c r="P527" s="166"/>
      <c r="Q527" s="166">
        <f>SUM(Q528:Q560)</f>
        <v>0</v>
      </c>
      <c r="R527" s="166"/>
      <c r="S527" s="166"/>
      <c r="T527" s="166"/>
      <c r="U527" s="166"/>
      <c r="V527" s="166">
        <f>SUM(V528:V560)</f>
        <v>238.51</v>
      </c>
      <c r="W527" s="166"/>
      <c r="X527" s="166"/>
      <c r="AG527" t="s">
        <v>135</v>
      </c>
    </row>
    <row r="528" spans="1:60" ht="22.5" outlineLevel="1" x14ac:dyDescent="0.2">
      <c r="A528" s="173">
        <v>159</v>
      </c>
      <c r="B528" s="174" t="s">
        <v>757</v>
      </c>
      <c r="C528" s="188" t="s">
        <v>758</v>
      </c>
      <c r="D528" s="175" t="s">
        <v>138</v>
      </c>
      <c r="E528" s="176">
        <v>46.31</v>
      </c>
      <c r="F528" s="177"/>
      <c r="G528" s="178">
        <f>ROUND(E528*F528,2)</f>
        <v>0</v>
      </c>
      <c r="H528" s="161"/>
      <c r="I528" s="160">
        <f>ROUND(E528*H528,2)</f>
        <v>0</v>
      </c>
      <c r="J528" s="161"/>
      <c r="K528" s="160">
        <f>ROUND(E528*J528,2)</f>
        <v>0</v>
      </c>
      <c r="L528" s="160">
        <v>21</v>
      </c>
      <c r="M528" s="160">
        <f>G528*(1+L528/100)</f>
        <v>0</v>
      </c>
      <c r="N528" s="160">
        <v>2.65E-3</v>
      </c>
      <c r="O528" s="160">
        <f>ROUND(E528*N528,2)</f>
        <v>0.12</v>
      </c>
      <c r="P528" s="160">
        <v>0</v>
      </c>
      <c r="Q528" s="160">
        <f>ROUND(E528*P528,2)</f>
        <v>0</v>
      </c>
      <c r="R528" s="160"/>
      <c r="S528" s="160" t="s">
        <v>139</v>
      </c>
      <c r="T528" s="160" t="s">
        <v>140</v>
      </c>
      <c r="U528" s="160">
        <v>0.70555000000000001</v>
      </c>
      <c r="V528" s="160">
        <f>ROUND(E528*U528,2)</f>
        <v>32.67</v>
      </c>
      <c r="W528" s="160"/>
      <c r="X528" s="160" t="s">
        <v>141</v>
      </c>
      <c r="Y528" s="151"/>
      <c r="Z528" s="151"/>
      <c r="AA528" s="151"/>
      <c r="AB528" s="151"/>
      <c r="AC528" s="151"/>
      <c r="AD528" s="151"/>
      <c r="AE528" s="151"/>
      <c r="AF528" s="151"/>
      <c r="AG528" s="151" t="s">
        <v>142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 x14ac:dyDescent="0.2">
      <c r="A529" s="158"/>
      <c r="B529" s="159"/>
      <c r="C529" s="266" t="s">
        <v>759</v>
      </c>
      <c r="D529" s="267"/>
      <c r="E529" s="267"/>
      <c r="F529" s="267"/>
      <c r="G529" s="267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51"/>
      <c r="Z529" s="151"/>
      <c r="AA529" s="151"/>
      <c r="AB529" s="151"/>
      <c r="AC529" s="151"/>
      <c r="AD529" s="151"/>
      <c r="AE529" s="151"/>
      <c r="AF529" s="151"/>
      <c r="AG529" s="151" t="s">
        <v>153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 x14ac:dyDescent="0.2">
      <c r="A530" s="158"/>
      <c r="B530" s="159"/>
      <c r="C530" s="189" t="s">
        <v>760</v>
      </c>
      <c r="D530" s="162"/>
      <c r="E530" s="163">
        <v>46.31</v>
      </c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51"/>
      <c r="Z530" s="151"/>
      <c r="AA530" s="151"/>
      <c r="AB530" s="151"/>
      <c r="AC530" s="151"/>
      <c r="AD530" s="151"/>
      <c r="AE530" s="151"/>
      <c r="AF530" s="151"/>
      <c r="AG530" s="151" t="s">
        <v>144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ht="22.5" outlineLevel="1" x14ac:dyDescent="0.2">
      <c r="A531" s="173">
        <v>160</v>
      </c>
      <c r="B531" s="174" t="s">
        <v>761</v>
      </c>
      <c r="C531" s="188" t="s">
        <v>762</v>
      </c>
      <c r="D531" s="175" t="s">
        <v>138</v>
      </c>
      <c r="E531" s="176">
        <v>20.100000000000001</v>
      </c>
      <c r="F531" s="177"/>
      <c r="G531" s="178">
        <f>ROUND(E531*F531,2)</f>
        <v>0</v>
      </c>
      <c r="H531" s="161"/>
      <c r="I531" s="160">
        <f>ROUND(E531*H531,2)</f>
        <v>0</v>
      </c>
      <c r="J531" s="161"/>
      <c r="K531" s="160">
        <f>ROUND(E531*J531,2)</f>
        <v>0</v>
      </c>
      <c r="L531" s="160">
        <v>21</v>
      </c>
      <c r="M531" s="160">
        <f>G531*(1+L531/100)</f>
        <v>0</v>
      </c>
      <c r="N531" s="160">
        <v>5.2199999999999998E-3</v>
      </c>
      <c r="O531" s="160">
        <f>ROUND(E531*N531,2)</f>
        <v>0.1</v>
      </c>
      <c r="P531" s="160">
        <v>0</v>
      </c>
      <c r="Q531" s="160">
        <f>ROUND(E531*P531,2)</f>
        <v>0</v>
      </c>
      <c r="R531" s="160"/>
      <c r="S531" s="160" t="s">
        <v>139</v>
      </c>
      <c r="T531" s="160" t="s">
        <v>140</v>
      </c>
      <c r="U531" s="160">
        <v>0.44900000000000001</v>
      </c>
      <c r="V531" s="160">
        <f>ROUND(E531*U531,2)</f>
        <v>9.02</v>
      </c>
      <c r="W531" s="160"/>
      <c r="X531" s="160" t="s">
        <v>141</v>
      </c>
      <c r="Y531" s="151"/>
      <c r="Z531" s="151"/>
      <c r="AA531" s="151"/>
      <c r="AB531" s="151"/>
      <c r="AC531" s="151"/>
      <c r="AD531" s="151"/>
      <c r="AE531" s="151"/>
      <c r="AF531" s="151"/>
      <c r="AG531" s="151" t="s">
        <v>142</v>
      </c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58"/>
      <c r="B532" s="159"/>
      <c r="C532" s="266" t="s">
        <v>763</v>
      </c>
      <c r="D532" s="267"/>
      <c r="E532" s="267"/>
      <c r="F532" s="267"/>
      <c r="G532" s="267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51"/>
      <c r="Z532" s="151"/>
      <c r="AA532" s="151"/>
      <c r="AB532" s="151"/>
      <c r="AC532" s="151"/>
      <c r="AD532" s="151"/>
      <c r="AE532" s="151"/>
      <c r="AF532" s="151"/>
      <c r="AG532" s="151" t="s">
        <v>153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ht="22.5" outlineLevel="1" x14ac:dyDescent="0.2">
      <c r="A533" s="173">
        <v>161</v>
      </c>
      <c r="B533" s="174" t="s">
        <v>764</v>
      </c>
      <c r="C533" s="188" t="s">
        <v>765</v>
      </c>
      <c r="D533" s="175" t="s">
        <v>138</v>
      </c>
      <c r="E533" s="176">
        <v>20.100000000000001</v>
      </c>
      <c r="F533" s="177"/>
      <c r="G533" s="178">
        <f>ROUND(E533*F533,2)</f>
        <v>0</v>
      </c>
      <c r="H533" s="161"/>
      <c r="I533" s="160">
        <f>ROUND(E533*H533,2)</f>
        <v>0</v>
      </c>
      <c r="J533" s="161"/>
      <c r="K533" s="160">
        <f>ROUND(E533*J533,2)</f>
        <v>0</v>
      </c>
      <c r="L533" s="160">
        <v>21</v>
      </c>
      <c r="M533" s="160">
        <f>G533*(1+L533/100)</f>
        <v>0</v>
      </c>
      <c r="N533" s="160">
        <v>8.1300000000000001E-3</v>
      </c>
      <c r="O533" s="160">
        <f>ROUND(E533*N533,2)</f>
        <v>0.16</v>
      </c>
      <c r="P533" s="160">
        <v>0</v>
      </c>
      <c r="Q533" s="160">
        <f>ROUND(E533*P533,2)</f>
        <v>0</v>
      </c>
      <c r="R533" s="160"/>
      <c r="S533" s="160" t="s">
        <v>139</v>
      </c>
      <c r="T533" s="160" t="s">
        <v>140</v>
      </c>
      <c r="U533" s="160">
        <v>0.88954999999999995</v>
      </c>
      <c r="V533" s="160">
        <f>ROUND(E533*U533,2)</f>
        <v>17.88</v>
      </c>
      <c r="W533" s="160"/>
      <c r="X533" s="160" t="s">
        <v>141</v>
      </c>
      <c r="Y533" s="151"/>
      <c r="Z533" s="151"/>
      <c r="AA533" s="151"/>
      <c r="AB533" s="151"/>
      <c r="AC533" s="151"/>
      <c r="AD533" s="151"/>
      <c r="AE533" s="151"/>
      <c r="AF533" s="151"/>
      <c r="AG533" s="151" t="s">
        <v>142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 x14ac:dyDescent="0.2">
      <c r="A534" s="158"/>
      <c r="B534" s="159"/>
      <c r="C534" s="266" t="s">
        <v>766</v>
      </c>
      <c r="D534" s="267"/>
      <c r="E534" s="267"/>
      <c r="F534" s="267"/>
      <c r="G534" s="267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51"/>
      <c r="Z534" s="151"/>
      <c r="AA534" s="151"/>
      <c r="AB534" s="151"/>
      <c r="AC534" s="151"/>
      <c r="AD534" s="151"/>
      <c r="AE534" s="151"/>
      <c r="AF534" s="151"/>
      <c r="AG534" s="151" t="s">
        <v>153</v>
      </c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 x14ac:dyDescent="0.2">
      <c r="A535" s="158"/>
      <c r="B535" s="159"/>
      <c r="C535" s="189" t="s">
        <v>767</v>
      </c>
      <c r="D535" s="162"/>
      <c r="E535" s="163">
        <v>20.100000000000001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51"/>
      <c r="Z535" s="151"/>
      <c r="AA535" s="151"/>
      <c r="AB535" s="151"/>
      <c r="AC535" s="151"/>
      <c r="AD535" s="151"/>
      <c r="AE535" s="151"/>
      <c r="AF535" s="151"/>
      <c r="AG535" s="151" t="s">
        <v>144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ht="22.5" outlineLevel="1" x14ac:dyDescent="0.2">
      <c r="A536" s="173">
        <v>162</v>
      </c>
      <c r="B536" s="174" t="s">
        <v>768</v>
      </c>
      <c r="C536" s="188" t="s">
        <v>769</v>
      </c>
      <c r="D536" s="175" t="s">
        <v>138</v>
      </c>
      <c r="E536" s="176">
        <v>16.7</v>
      </c>
      <c r="F536" s="177"/>
      <c r="G536" s="178">
        <f>ROUND(E536*F536,2)</f>
        <v>0</v>
      </c>
      <c r="H536" s="161"/>
      <c r="I536" s="160">
        <f>ROUND(E536*H536,2)</f>
        <v>0</v>
      </c>
      <c r="J536" s="161"/>
      <c r="K536" s="160">
        <f>ROUND(E536*J536,2)</f>
        <v>0</v>
      </c>
      <c r="L536" s="160">
        <v>21</v>
      </c>
      <c r="M536" s="160">
        <f>G536*(1+L536/100)</f>
        <v>0</v>
      </c>
      <c r="N536" s="160">
        <v>3.2799999999999999E-3</v>
      </c>
      <c r="O536" s="160">
        <f>ROUND(E536*N536,2)</f>
        <v>0.05</v>
      </c>
      <c r="P536" s="160">
        <v>0</v>
      </c>
      <c r="Q536" s="160">
        <f>ROUND(E536*P536,2)</f>
        <v>0</v>
      </c>
      <c r="R536" s="160"/>
      <c r="S536" s="160" t="s">
        <v>139</v>
      </c>
      <c r="T536" s="160" t="s">
        <v>140</v>
      </c>
      <c r="U536" s="160">
        <v>0.47899999999999998</v>
      </c>
      <c r="V536" s="160">
        <f>ROUND(E536*U536,2)</f>
        <v>8</v>
      </c>
      <c r="W536" s="160"/>
      <c r="X536" s="160" t="s">
        <v>141</v>
      </c>
      <c r="Y536" s="151"/>
      <c r="Z536" s="151"/>
      <c r="AA536" s="151"/>
      <c r="AB536" s="151"/>
      <c r="AC536" s="151"/>
      <c r="AD536" s="151"/>
      <c r="AE536" s="151"/>
      <c r="AF536" s="151"/>
      <c r="AG536" s="151" t="s">
        <v>142</v>
      </c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 x14ac:dyDescent="0.2">
      <c r="A537" s="158"/>
      <c r="B537" s="159"/>
      <c r="C537" s="266" t="s">
        <v>770</v>
      </c>
      <c r="D537" s="267"/>
      <c r="E537" s="267"/>
      <c r="F537" s="267"/>
      <c r="G537" s="267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51"/>
      <c r="Z537" s="151"/>
      <c r="AA537" s="151"/>
      <c r="AB537" s="151"/>
      <c r="AC537" s="151"/>
      <c r="AD537" s="151"/>
      <c r="AE537" s="151"/>
      <c r="AF537" s="151"/>
      <c r="AG537" s="151" t="s">
        <v>153</v>
      </c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ht="33.75" outlineLevel="1" x14ac:dyDescent="0.2">
      <c r="A538" s="173">
        <v>163</v>
      </c>
      <c r="B538" s="174" t="s">
        <v>771</v>
      </c>
      <c r="C538" s="188" t="s">
        <v>772</v>
      </c>
      <c r="D538" s="175" t="s">
        <v>201</v>
      </c>
      <c r="E538" s="176">
        <v>16.7</v>
      </c>
      <c r="F538" s="177"/>
      <c r="G538" s="178">
        <f>ROUND(E538*F538,2)</f>
        <v>0</v>
      </c>
      <c r="H538" s="161"/>
      <c r="I538" s="160">
        <f>ROUND(E538*H538,2)</f>
        <v>0</v>
      </c>
      <c r="J538" s="161"/>
      <c r="K538" s="160">
        <f>ROUND(E538*J538,2)</f>
        <v>0</v>
      </c>
      <c r="L538" s="160">
        <v>21</v>
      </c>
      <c r="M538" s="160">
        <f>G538*(1+L538/100)</f>
        <v>0</v>
      </c>
      <c r="N538" s="160">
        <v>2.7E-4</v>
      </c>
      <c r="O538" s="160">
        <f>ROUND(E538*N538,2)</f>
        <v>0</v>
      </c>
      <c r="P538" s="160">
        <v>0</v>
      </c>
      <c r="Q538" s="160">
        <f>ROUND(E538*P538,2)</f>
        <v>0</v>
      </c>
      <c r="R538" s="160"/>
      <c r="S538" s="160" t="s">
        <v>139</v>
      </c>
      <c r="T538" s="160" t="s">
        <v>140</v>
      </c>
      <c r="U538" s="160">
        <v>0.39600000000000002</v>
      </c>
      <c r="V538" s="160">
        <f>ROUND(E538*U538,2)</f>
        <v>6.61</v>
      </c>
      <c r="W538" s="160"/>
      <c r="X538" s="160" t="s">
        <v>141</v>
      </c>
      <c r="Y538" s="151"/>
      <c r="Z538" s="151"/>
      <c r="AA538" s="151"/>
      <c r="AB538" s="151"/>
      <c r="AC538" s="151"/>
      <c r="AD538" s="151"/>
      <c r="AE538" s="151"/>
      <c r="AF538" s="151"/>
      <c r="AG538" s="151" t="s">
        <v>142</v>
      </c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58"/>
      <c r="B539" s="159"/>
      <c r="C539" s="266" t="s">
        <v>773</v>
      </c>
      <c r="D539" s="267"/>
      <c r="E539" s="267"/>
      <c r="F539" s="267"/>
      <c r="G539" s="267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51"/>
      <c r="Z539" s="151"/>
      <c r="AA539" s="151"/>
      <c r="AB539" s="151"/>
      <c r="AC539" s="151"/>
      <c r="AD539" s="151"/>
      <c r="AE539" s="151"/>
      <c r="AF539" s="151"/>
      <c r="AG539" s="151" t="s">
        <v>153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 x14ac:dyDescent="0.2">
      <c r="A540" s="158"/>
      <c r="B540" s="159"/>
      <c r="C540" s="189" t="s">
        <v>774</v>
      </c>
      <c r="D540" s="162"/>
      <c r="E540" s="163">
        <v>16.7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51"/>
      <c r="Z540" s="151"/>
      <c r="AA540" s="151"/>
      <c r="AB540" s="151"/>
      <c r="AC540" s="151"/>
      <c r="AD540" s="151"/>
      <c r="AE540" s="151"/>
      <c r="AF540" s="151"/>
      <c r="AG540" s="151" t="s">
        <v>144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ht="22.5" outlineLevel="1" x14ac:dyDescent="0.2">
      <c r="A541" s="173">
        <v>164</v>
      </c>
      <c r="B541" s="174" t="s">
        <v>775</v>
      </c>
      <c r="C541" s="188" t="s">
        <v>776</v>
      </c>
      <c r="D541" s="175" t="s">
        <v>138</v>
      </c>
      <c r="E541" s="176">
        <v>16</v>
      </c>
      <c r="F541" s="177"/>
      <c r="G541" s="178">
        <f>ROUND(E541*F541,2)</f>
        <v>0</v>
      </c>
      <c r="H541" s="161"/>
      <c r="I541" s="160">
        <f>ROUND(E541*H541,2)</f>
        <v>0</v>
      </c>
      <c r="J541" s="161"/>
      <c r="K541" s="160">
        <f>ROUND(E541*J541,2)</f>
        <v>0</v>
      </c>
      <c r="L541" s="160">
        <v>21</v>
      </c>
      <c r="M541" s="160">
        <f>G541*(1+L541/100)</f>
        <v>0</v>
      </c>
      <c r="N541" s="160">
        <v>2.4599999999999999E-3</v>
      </c>
      <c r="O541" s="160">
        <f>ROUND(E541*N541,2)</f>
        <v>0.04</v>
      </c>
      <c r="P541" s="160">
        <v>0</v>
      </c>
      <c r="Q541" s="160">
        <f>ROUND(E541*P541,2)</f>
        <v>0</v>
      </c>
      <c r="R541" s="160"/>
      <c r="S541" s="160" t="s">
        <v>139</v>
      </c>
      <c r="T541" s="160" t="s">
        <v>140</v>
      </c>
      <c r="U541" s="160">
        <v>0.36454999999999999</v>
      </c>
      <c r="V541" s="160">
        <f>ROUND(E541*U541,2)</f>
        <v>5.83</v>
      </c>
      <c r="W541" s="160"/>
      <c r="X541" s="160" t="s">
        <v>141</v>
      </c>
      <c r="Y541" s="151"/>
      <c r="Z541" s="151"/>
      <c r="AA541" s="151"/>
      <c r="AB541" s="151"/>
      <c r="AC541" s="151"/>
      <c r="AD541" s="151"/>
      <c r="AE541" s="151"/>
      <c r="AF541" s="151"/>
      <c r="AG541" s="151" t="s">
        <v>142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 x14ac:dyDescent="0.2">
      <c r="A542" s="158"/>
      <c r="B542" s="159"/>
      <c r="C542" s="266" t="s">
        <v>777</v>
      </c>
      <c r="D542" s="267"/>
      <c r="E542" s="267"/>
      <c r="F542" s="267"/>
      <c r="G542" s="267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51"/>
      <c r="Z542" s="151"/>
      <c r="AA542" s="151"/>
      <c r="AB542" s="151"/>
      <c r="AC542" s="151"/>
      <c r="AD542" s="151"/>
      <c r="AE542" s="151"/>
      <c r="AF542" s="151"/>
      <c r="AG542" s="151" t="s">
        <v>153</v>
      </c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ht="22.5" outlineLevel="1" x14ac:dyDescent="0.2">
      <c r="A543" s="173">
        <v>165</v>
      </c>
      <c r="B543" s="174" t="s">
        <v>778</v>
      </c>
      <c r="C543" s="188" t="s">
        <v>779</v>
      </c>
      <c r="D543" s="175" t="s">
        <v>138</v>
      </c>
      <c r="E543" s="176">
        <v>35.549999999999997</v>
      </c>
      <c r="F543" s="177"/>
      <c r="G543" s="178">
        <f>ROUND(E543*F543,2)</f>
        <v>0</v>
      </c>
      <c r="H543" s="161"/>
      <c r="I543" s="160">
        <f>ROUND(E543*H543,2)</f>
        <v>0</v>
      </c>
      <c r="J543" s="161"/>
      <c r="K543" s="160">
        <f>ROUND(E543*J543,2)</f>
        <v>0</v>
      </c>
      <c r="L543" s="160">
        <v>21</v>
      </c>
      <c r="M543" s="160">
        <f>G543*(1+L543/100)</f>
        <v>0</v>
      </c>
      <c r="N543" s="160">
        <v>3.2499999999999999E-3</v>
      </c>
      <c r="O543" s="160">
        <f>ROUND(E543*N543,2)</f>
        <v>0.12</v>
      </c>
      <c r="P543" s="160">
        <v>0</v>
      </c>
      <c r="Q543" s="160">
        <f>ROUND(E543*P543,2)</f>
        <v>0</v>
      </c>
      <c r="R543" s="160"/>
      <c r="S543" s="160" t="s">
        <v>139</v>
      </c>
      <c r="T543" s="160" t="s">
        <v>140</v>
      </c>
      <c r="U543" s="160">
        <v>0.58174999999999999</v>
      </c>
      <c r="V543" s="160">
        <f>ROUND(E543*U543,2)</f>
        <v>20.68</v>
      </c>
      <c r="W543" s="160"/>
      <c r="X543" s="160" t="s">
        <v>141</v>
      </c>
      <c r="Y543" s="151"/>
      <c r="Z543" s="151"/>
      <c r="AA543" s="151"/>
      <c r="AB543" s="151"/>
      <c r="AC543" s="151"/>
      <c r="AD543" s="151"/>
      <c r="AE543" s="151"/>
      <c r="AF543" s="151"/>
      <c r="AG543" s="151" t="s">
        <v>142</v>
      </c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 x14ac:dyDescent="0.2">
      <c r="A544" s="158"/>
      <c r="B544" s="159"/>
      <c r="C544" s="266" t="s">
        <v>780</v>
      </c>
      <c r="D544" s="267"/>
      <c r="E544" s="267"/>
      <c r="F544" s="267"/>
      <c r="G544" s="267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51"/>
      <c r="Z544" s="151"/>
      <c r="AA544" s="151"/>
      <c r="AB544" s="151"/>
      <c r="AC544" s="151"/>
      <c r="AD544" s="151"/>
      <c r="AE544" s="151"/>
      <c r="AF544" s="151"/>
      <c r="AG544" s="151" t="s">
        <v>153</v>
      </c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 x14ac:dyDescent="0.2">
      <c r="A545" s="158"/>
      <c r="B545" s="159"/>
      <c r="C545" s="189" t="s">
        <v>781</v>
      </c>
      <c r="D545" s="162"/>
      <c r="E545" s="163">
        <v>35.549999999999997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51"/>
      <c r="Z545" s="151"/>
      <c r="AA545" s="151"/>
      <c r="AB545" s="151"/>
      <c r="AC545" s="151"/>
      <c r="AD545" s="151"/>
      <c r="AE545" s="151"/>
      <c r="AF545" s="151"/>
      <c r="AG545" s="151" t="s">
        <v>144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ht="22.5" outlineLevel="1" x14ac:dyDescent="0.2">
      <c r="A546" s="173">
        <v>166</v>
      </c>
      <c r="B546" s="174" t="s">
        <v>782</v>
      </c>
      <c r="C546" s="188" t="s">
        <v>783</v>
      </c>
      <c r="D546" s="175" t="s">
        <v>138</v>
      </c>
      <c r="E546" s="176">
        <v>13.5</v>
      </c>
      <c r="F546" s="177"/>
      <c r="G546" s="178">
        <f>ROUND(E546*F546,2)</f>
        <v>0</v>
      </c>
      <c r="H546" s="161"/>
      <c r="I546" s="160">
        <f>ROUND(E546*H546,2)</f>
        <v>0</v>
      </c>
      <c r="J546" s="161"/>
      <c r="K546" s="160">
        <f>ROUND(E546*J546,2)</f>
        <v>0</v>
      </c>
      <c r="L546" s="160">
        <v>21</v>
      </c>
      <c r="M546" s="160">
        <f>G546*(1+L546/100)</f>
        <v>0</v>
      </c>
      <c r="N546" s="160">
        <v>3.96E-3</v>
      </c>
      <c r="O546" s="160">
        <f>ROUND(E546*N546,2)</f>
        <v>0.05</v>
      </c>
      <c r="P546" s="160">
        <v>0</v>
      </c>
      <c r="Q546" s="160">
        <f>ROUND(E546*P546,2)</f>
        <v>0</v>
      </c>
      <c r="R546" s="160"/>
      <c r="S546" s="160" t="s">
        <v>139</v>
      </c>
      <c r="T546" s="160" t="s">
        <v>140</v>
      </c>
      <c r="U546" s="160">
        <v>1.3080000000000001</v>
      </c>
      <c r="V546" s="160">
        <f>ROUND(E546*U546,2)</f>
        <v>17.66</v>
      </c>
      <c r="W546" s="160"/>
      <c r="X546" s="160" t="s">
        <v>141</v>
      </c>
      <c r="Y546" s="151"/>
      <c r="Z546" s="151"/>
      <c r="AA546" s="151"/>
      <c r="AB546" s="151"/>
      <c r="AC546" s="151"/>
      <c r="AD546" s="151"/>
      <c r="AE546" s="151"/>
      <c r="AF546" s="151"/>
      <c r="AG546" s="151" t="s">
        <v>142</v>
      </c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 x14ac:dyDescent="0.2">
      <c r="A547" s="158"/>
      <c r="B547" s="159"/>
      <c r="C547" s="266" t="s">
        <v>784</v>
      </c>
      <c r="D547" s="267"/>
      <c r="E547" s="267"/>
      <c r="F547" s="267"/>
      <c r="G547" s="267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51"/>
      <c r="Z547" s="151"/>
      <c r="AA547" s="151"/>
      <c r="AB547" s="151"/>
      <c r="AC547" s="151"/>
      <c r="AD547" s="151"/>
      <c r="AE547" s="151"/>
      <c r="AF547" s="151"/>
      <c r="AG547" s="151" t="s">
        <v>153</v>
      </c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58"/>
      <c r="B548" s="159"/>
      <c r="C548" s="189" t="s">
        <v>785</v>
      </c>
      <c r="D548" s="162"/>
      <c r="E548" s="163">
        <v>13.5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51"/>
      <c r="Z548" s="151"/>
      <c r="AA548" s="151"/>
      <c r="AB548" s="151"/>
      <c r="AC548" s="151"/>
      <c r="AD548" s="151"/>
      <c r="AE548" s="151"/>
      <c r="AF548" s="151"/>
      <c r="AG548" s="151" t="s">
        <v>144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ht="22.5" outlineLevel="1" x14ac:dyDescent="0.2">
      <c r="A549" s="173">
        <v>167</v>
      </c>
      <c r="B549" s="174" t="s">
        <v>786</v>
      </c>
      <c r="C549" s="188" t="s">
        <v>787</v>
      </c>
      <c r="D549" s="175" t="s">
        <v>138</v>
      </c>
      <c r="E549" s="176">
        <v>21.25</v>
      </c>
      <c r="F549" s="177"/>
      <c r="G549" s="178">
        <f>ROUND(E549*F549,2)</f>
        <v>0</v>
      </c>
      <c r="H549" s="161"/>
      <c r="I549" s="160">
        <f>ROUND(E549*H549,2)</f>
        <v>0</v>
      </c>
      <c r="J549" s="161"/>
      <c r="K549" s="160">
        <f>ROUND(E549*J549,2)</f>
        <v>0</v>
      </c>
      <c r="L549" s="160">
        <v>21</v>
      </c>
      <c r="M549" s="160">
        <f>G549*(1+L549/100)</f>
        <v>0</v>
      </c>
      <c r="N549" s="160">
        <v>3.2399999999999998E-3</v>
      </c>
      <c r="O549" s="160">
        <f>ROUND(E549*N549,2)</f>
        <v>7.0000000000000007E-2</v>
      </c>
      <c r="P549" s="160">
        <v>0</v>
      </c>
      <c r="Q549" s="160">
        <f>ROUND(E549*P549,2)</f>
        <v>0</v>
      </c>
      <c r="R549" s="160"/>
      <c r="S549" s="160" t="s">
        <v>139</v>
      </c>
      <c r="T549" s="160" t="s">
        <v>140</v>
      </c>
      <c r="U549" s="160">
        <v>0.31108000000000002</v>
      </c>
      <c r="V549" s="160">
        <f>ROUND(E549*U549,2)</f>
        <v>6.61</v>
      </c>
      <c r="W549" s="160"/>
      <c r="X549" s="160" t="s">
        <v>141</v>
      </c>
      <c r="Y549" s="151"/>
      <c r="Z549" s="151"/>
      <c r="AA549" s="151"/>
      <c r="AB549" s="151"/>
      <c r="AC549" s="151"/>
      <c r="AD549" s="151"/>
      <c r="AE549" s="151"/>
      <c r="AF549" s="151"/>
      <c r="AG549" s="151" t="s">
        <v>142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 x14ac:dyDescent="0.2">
      <c r="A550" s="158"/>
      <c r="B550" s="159"/>
      <c r="C550" s="266" t="s">
        <v>788</v>
      </c>
      <c r="D550" s="267"/>
      <c r="E550" s="267"/>
      <c r="F550" s="267"/>
      <c r="G550" s="267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51"/>
      <c r="Z550" s="151"/>
      <c r="AA550" s="151"/>
      <c r="AB550" s="151"/>
      <c r="AC550" s="151"/>
      <c r="AD550" s="151"/>
      <c r="AE550" s="151"/>
      <c r="AF550" s="151"/>
      <c r="AG550" s="151" t="s">
        <v>153</v>
      </c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 x14ac:dyDescent="0.2">
      <c r="A551" s="158"/>
      <c r="B551" s="159"/>
      <c r="C551" s="189" t="s">
        <v>789</v>
      </c>
      <c r="D551" s="162"/>
      <c r="E551" s="163">
        <v>21.25</v>
      </c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51"/>
      <c r="Z551" s="151"/>
      <c r="AA551" s="151"/>
      <c r="AB551" s="151"/>
      <c r="AC551" s="151"/>
      <c r="AD551" s="151"/>
      <c r="AE551" s="151"/>
      <c r="AF551" s="151"/>
      <c r="AG551" s="151" t="s">
        <v>144</v>
      </c>
      <c r="AH551" s="151">
        <v>0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ht="33.75" outlineLevel="1" x14ac:dyDescent="0.2">
      <c r="A552" s="173">
        <v>168</v>
      </c>
      <c r="B552" s="174" t="s">
        <v>790</v>
      </c>
      <c r="C552" s="188" t="s">
        <v>791</v>
      </c>
      <c r="D552" s="175" t="s">
        <v>792</v>
      </c>
      <c r="E552" s="176">
        <v>18.100000000000001</v>
      </c>
      <c r="F552" s="177"/>
      <c r="G552" s="178">
        <f>ROUND(E552*F552,2)</f>
        <v>0</v>
      </c>
      <c r="H552" s="161"/>
      <c r="I552" s="160">
        <f>ROUND(E552*H552,2)</f>
        <v>0</v>
      </c>
      <c r="J552" s="161"/>
      <c r="K552" s="160">
        <f>ROUND(E552*J552,2)</f>
        <v>0</v>
      </c>
      <c r="L552" s="160">
        <v>21</v>
      </c>
      <c r="M552" s="160">
        <f>G552*(1+L552/100)</f>
        <v>0</v>
      </c>
      <c r="N552" s="160">
        <v>8.26E-3</v>
      </c>
      <c r="O552" s="160">
        <f>ROUND(E552*N552,2)</f>
        <v>0.15</v>
      </c>
      <c r="P552" s="160">
        <v>0</v>
      </c>
      <c r="Q552" s="160">
        <f>ROUND(E552*P552,2)</f>
        <v>0</v>
      </c>
      <c r="R552" s="160"/>
      <c r="S552" s="160" t="s">
        <v>139</v>
      </c>
      <c r="T552" s="160" t="s">
        <v>140</v>
      </c>
      <c r="U552" s="160">
        <v>2.7050000000000001</v>
      </c>
      <c r="V552" s="160">
        <f>ROUND(E552*U552,2)</f>
        <v>48.96</v>
      </c>
      <c r="W552" s="160"/>
      <c r="X552" s="160" t="s">
        <v>141</v>
      </c>
      <c r="Y552" s="151"/>
      <c r="Z552" s="151"/>
      <c r="AA552" s="151"/>
      <c r="AB552" s="151"/>
      <c r="AC552" s="151"/>
      <c r="AD552" s="151"/>
      <c r="AE552" s="151"/>
      <c r="AF552" s="151"/>
      <c r="AG552" s="151" t="s">
        <v>142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 x14ac:dyDescent="0.2">
      <c r="A553" s="158"/>
      <c r="B553" s="159"/>
      <c r="C553" s="189" t="s">
        <v>793</v>
      </c>
      <c r="D553" s="162"/>
      <c r="E553" s="163">
        <v>18.100000000000001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51"/>
      <c r="Z553" s="151"/>
      <c r="AA553" s="151"/>
      <c r="AB553" s="151"/>
      <c r="AC553" s="151"/>
      <c r="AD553" s="151"/>
      <c r="AE553" s="151"/>
      <c r="AF553" s="151"/>
      <c r="AG553" s="151" t="s">
        <v>144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1" x14ac:dyDescent="0.2">
      <c r="A554" s="173">
        <v>169</v>
      </c>
      <c r="B554" s="174" t="s">
        <v>794</v>
      </c>
      <c r="C554" s="188" t="s">
        <v>795</v>
      </c>
      <c r="D554" s="175" t="s">
        <v>201</v>
      </c>
      <c r="E554" s="176">
        <v>450</v>
      </c>
      <c r="F554" s="177"/>
      <c r="G554" s="178">
        <f>ROUND(E554*F554,2)</f>
        <v>0</v>
      </c>
      <c r="H554" s="161"/>
      <c r="I554" s="160">
        <f>ROUND(E554*H554,2)</f>
        <v>0</v>
      </c>
      <c r="J554" s="161"/>
      <c r="K554" s="160">
        <f>ROUND(E554*J554,2)</f>
        <v>0</v>
      </c>
      <c r="L554" s="160">
        <v>21</v>
      </c>
      <c r="M554" s="160">
        <f>G554*(1+L554/100)</f>
        <v>0</v>
      </c>
      <c r="N554" s="160">
        <v>4.0000000000000003E-5</v>
      </c>
      <c r="O554" s="160">
        <f>ROUND(E554*N554,2)</f>
        <v>0.02</v>
      </c>
      <c r="P554" s="160">
        <v>0</v>
      </c>
      <c r="Q554" s="160">
        <f>ROUND(E554*P554,2)</f>
        <v>0</v>
      </c>
      <c r="R554" s="160"/>
      <c r="S554" s="160" t="s">
        <v>139</v>
      </c>
      <c r="T554" s="160" t="s">
        <v>140</v>
      </c>
      <c r="U554" s="160">
        <v>0.13800000000000001</v>
      </c>
      <c r="V554" s="160">
        <f>ROUND(E554*U554,2)</f>
        <v>62.1</v>
      </c>
      <c r="W554" s="160"/>
      <c r="X554" s="160" t="s">
        <v>141</v>
      </c>
      <c r="Y554" s="151"/>
      <c r="Z554" s="151"/>
      <c r="AA554" s="151"/>
      <c r="AB554" s="151"/>
      <c r="AC554" s="151"/>
      <c r="AD554" s="151"/>
      <c r="AE554" s="151"/>
      <c r="AF554" s="151"/>
      <c r="AG554" s="151" t="s">
        <v>142</v>
      </c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 x14ac:dyDescent="0.2">
      <c r="A555" s="158"/>
      <c r="B555" s="159"/>
      <c r="C555" s="189" t="s">
        <v>796</v>
      </c>
      <c r="D555" s="162"/>
      <c r="E555" s="163">
        <v>450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51"/>
      <c r="Z555" s="151"/>
      <c r="AA555" s="151"/>
      <c r="AB555" s="151"/>
      <c r="AC555" s="151"/>
      <c r="AD555" s="151"/>
      <c r="AE555" s="151"/>
      <c r="AF555" s="151"/>
      <c r="AG555" s="151" t="s">
        <v>144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1" x14ac:dyDescent="0.2">
      <c r="A556" s="180">
        <v>170</v>
      </c>
      <c r="B556" s="181" t="s">
        <v>797</v>
      </c>
      <c r="C556" s="190" t="s">
        <v>798</v>
      </c>
      <c r="D556" s="182" t="s">
        <v>0</v>
      </c>
      <c r="E556" s="183">
        <v>2535.66</v>
      </c>
      <c r="F556" s="184"/>
      <c r="G556" s="185">
        <f>ROUND(E556*F556,2)</f>
        <v>0</v>
      </c>
      <c r="H556" s="161"/>
      <c r="I556" s="160">
        <f>ROUND(E556*H556,2)</f>
        <v>0</v>
      </c>
      <c r="J556" s="161"/>
      <c r="K556" s="160">
        <f>ROUND(E556*J556,2)</f>
        <v>0</v>
      </c>
      <c r="L556" s="160">
        <v>21</v>
      </c>
      <c r="M556" s="160">
        <f>G556*(1+L556/100)</f>
        <v>0</v>
      </c>
      <c r="N556" s="160">
        <v>0</v>
      </c>
      <c r="O556" s="160">
        <f>ROUND(E556*N556,2)</f>
        <v>0</v>
      </c>
      <c r="P556" s="160">
        <v>0</v>
      </c>
      <c r="Q556" s="160">
        <f>ROUND(E556*P556,2)</f>
        <v>0</v>
      </c>
      <c r="R556" s="160"/>
      <c r="S556" s="160" t="s">
        <v>139</v>
      </c>
      <c r="T556" s="160" t="s">
        <v>140</v>
      </c>
      <c r="U556" s="160">
        <v>0</v>
      </c>
      <c r="V556" s="160">
        <f>ROUND(E556*U556,2)</f>
        <v>0</v>
      </c>
      <c r="W556" s="160"/>
      <c r="X556" s="160" t="s">
        <v>141</v>
      </c>
      <c r="Y556" s="151"/>
      <c r="Z556" s="151"/>
      <c r="AA556" s="151"/>
      <c r="AB556" s="151"/>
      <c r="AC556" s="151"/>
      <c r="AD556" s="151"/>
      <c r="AE556" s="151"/>
      <c r="AF556" s="151"/>
      <c r="AG556" s="151" t="s">
        <v>142</v>
      </c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ht="22.5" outlineLevel="1" x14ac:dyDescent="0.2">
      <c r="A557" s="173">
        <v>171</v>
      </c>
      <c r="B557" s="174" t="s">
        <v>799</v>
      </c>
      <c r="C557" s="188" t="s">
        <v>800</v>
      </c>
      <c r="D557" s="175" t="s">
        <v>138</v>
      </c>
      <c r="E557" s="176">
        <v>4.5</v>
      </c>
      <c r="F557" s="177"/>
      <c r="G557" s="178">
        <f>ROUND(E557*F557,2)</f>
        <v>0</v>
      </c>
      <c r="H557" s="161"/>
      <c r="I557" s="160">
        <f>ROUND(E557*H557,2)</f>
        <v>0</v>
      </c>
      <c r="J557" s="161"/>
      <c r="K557" s="160">
        <f>ROUND(E557*J557,2)</f>
        <v>0</v>
      </c>
      <c r="L557" s="160">
        <v>21</v>
      </c>
      <c r="M557" s="160">
        <f>G557*(1+L557/100)</f>
        <v>0</v>
      </c>
      <c r="N557" s="160">
        <v>2.4499999999999999E-3</v>
      </c>
      <c r="O557" s="160">
        <f>ROUND(E557*N557,2)</f>
        <v>0.01</v>
      </c>
      <c r="P557" s="160">
        <v>0</v>
      </c>
      <c r="Q557" s="160">
        <f>ROUND(E557*P557,2)</f>
        <v>0</v>
      </c>
      <c r="R557" s="160"/>
      <c r="S557" s="160" t="s">
        <v>139</v>
      </c>
      <c r="T557" s="160" t="s">
        <v>140</v>
      </c>
      <c r="U557" s="160">
        <v>0.55300000000000005</v>
      </c>
      <c r="V557" s="160">
        <f>ROUND(E557*U557,2)</f>
        <v>2.4900000000000002</v>
      </c>
      <c r="W557" s="160"/>
      <c r="X557" s="160" t="s">
        <v>141</v>
      </c>
      <c r="Y557" s="151"/>
      <c r="Z557" s="151"/>
      <c r="AA557" s="151"/>
      <c r="AB557" s="151"/>
      <c r="AC557" s="151"/>
      <c r="AD557" s="151"/>
      <c r="AE557" s="151"/>
      <c r="AF557" s="151"/>
      <c r="AG557" s="151" t="s">
        <v>142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1" x14ac:dyDescent="0.2">
      <c r="A558" s="158"/>
      <c r="B558" s="159"/>
      <c r="C558" s="266" t="s">
        <v>780</v>
      </c>
      <c r="D558" s="267"/>
      <c r="E558" s="267"/>
      <c r="F558" s="267"/>
      <c r="G558" s="267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51"/>
      <c r="Z558" s="151"/>
      <c r="AA558" s="151"/>
      <c r="AB558" s="151"/>
      <c r="AC558" s="151"/>
      <c r="AD558" s="151"/>
      <c r="AE558" s="151"/>
      <c r="AF558" s="151"/>
      <c r="AG558" s="151" t="s">
        <v>153</v>
      </c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 x14ac:dyDescent="0.2">
      <c r="A559" s="173">
        <v>172</v>
      </c>
      <c r="B559" s="174" t="s">
        <v>801</v>
      </c>
      <c r="C559" s="188" t="s">
        <v>802</v>
      </c>
      <c r="D559" s="175" t="s">
        <v>449</v>
      </c>
      <c r="E559" s="176">
        <v>1</v>
      </c>
      <c r="F559" s="177"/>
      <c r="G559" s="178">
        <f>ROUND(E559*F559,2)</f>
        <v>0</v>
      </c>
      <c r="H559" s="161"/>
      <c r="I559" s="160">
        <f>ROUND(E559*H559,2)</f>
        <v>0</v>
      </c>
      <c r="J559" s="161"/>
      <c r="K559" s="160">
        <f>ROUND(E559*J559,2)</f>
        <v>0</v>
      </c>
      <c r="L559" s="160">
        <v>21</v>
      </c>
      <c r="M559" s="160">
        <f>G559*(1+L559/100)</f>
        <v>0</v>
      </c>
      <c r="N559" s="160">
        <v>0</v>
      </c>
      <c r="O559" s="160">
        <f>ROUND(E559*N559,2)</f>
        <v>0</v>
      </c>
      <c r="P559" s="160">
        <v>0</v>
      </c>
      <c r="Q559" s="160">
        <f>ROUND(E559*P559,2)</f>
        <v>0</v>
      </c>
      <c r="R559" s="160"/>
      <c r="S559" s="160" t="s">
        <v>147</v>
      </c>
      <c r="T559" s="160" t="s">
        <v>140</v>
      </c>
      <c r="U559" s="160">
        <v>0</v>
      </c>
      <c r="V559" s="160">
        <f>ROUND(E559*U559,2)</f>
        <v>0</v>
      </c>
      <c r="W559" s="160"/>
      <c r="X559" s="160" t="s">
        <v>444</v>
      </c>
      <c r="Y559" s="151"/>
      <c r="Z559" s="151"/>
      <c r="AA559" s="151"/>
      <c r="AB559" s="151"/>
      <c r="AC559" s="151"/>
      <c r="AD559" s="151"/>
      <c r="AE559" s="151"/>
      <c r="AF559" s="151"/>
      <c r="AG559" s="151" t="s">
        <v>445</v>
      </c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 x14ac:dyDescent="0.2">
      <c r="A560" s="158"/>
      <c r="B560" s="159"/>
      <c r="C560" s="189" t="s">
        <v>59</v>
      </c>
      <c r="D560" s="162"/>
      <c r="E560" s="163">
        <v>1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51"/>
      <c r="Z560" s="151"/>
      <c r="AA560" s="151"/>
      <c r="AB560" s="151"/>
      <c r="AC560" s="151"/>
      <c r="AD560" s="151"/>
      <c r="AE560" s="151"/>
      <c r="AF560" s="151"/>
      <c r="AG560" s="151" t="s">
        <v>144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x14ac:dyDescent="0.2">
      <c r="A561" s="167" t="s">
        <v>134</v>
      </c>
      <c r="B561" s="168" t="s">
        <v>92</v>
      </c>
      <c r="C561" s="187" t="s">
        <v>93</v>
      </c>
      <c r="D561" s="169"/>
      <c r="E561" s="170"/>
      <c r="F561" s="171"/>
      <c r="G561" s="172">
        <f>SUMIF(AG562:AG567,"&lt;&gt;NOR",G562:G567)</f>
        <v>0</v>
      </c>
      <c r="H561" s="166"/>
      <c r="I561" s="166">
        <f>SUM(I562:I567)</f>
        <v>0</v>
      </c>
      <c r="J561" s="166"/>
      <c r="K561" s="166">
        <f>SUM(K562:K567)</f>
        <v>0</v>
      </c>
      <c r="L561" s="166"/>
      <c r="M561" s="166">
        <f>SUM(M562:M567)</f>
        <v>0</v>
      </c>
      <c r="N561" s="166"/>
      <c r="O561" s="166">
        <f>SUM(O562:O567)</f>
        <v>21.770000000000003</v>
      </c>
      <c r="P561" s="166"/>
      <c r="Q561" s="166">
        <f>SUM(Q562:Q567)</f>
        <v>0</v>
      </c>
      <c r="R561" s="166"/>
      <c r="S561" s="166"/>
      <c r="T561" s="166"/>
      <c r="U561" s="166"/>
      <c r="V561" s="166">
        <f>SUM(V562:V567)</f>
        <v>592.29</v>
      </c>
      <c r="W561" s="166"/>
      <c r="X561" s="166"/>
      <c r="AG561" t="s">
        <v>135</v>
      </c>
    </row>
    <row r="562" spans="1:60" ht="22.5" outlineLevel="1" x14ac:dyDescent="0.2">
      <c r="A562" s="173">
        <v>173</v>
      </c>
      <c r="B562" s="174" t="s">
        <v>803</v>
      </c>
      <c r="C562" s="188" t="s">
        <v>804</v>
      </c>
      <c r="D562" s="175" t="s">
        <v>138</v>
      </c>
      <c r="E562" s="176">
        <v>39.479999999999997</v>
      </c>
      <c r="F562" s="177"/>
      <c r="G562" s="178">
        <f>ROUND(E562*F562,2)</f>
        <v>0</v>
      </c>
      <c r="H562" s="161"/>
      <c r="I562" s="160">
        <f>ROUND(E562*H562,2)</f>
        <v>0</v>
      </c>
      <c r="J562" s="161"/>
      <c r="K562" s="160">
        <f>ROUND(E562*J562,2)</f>
        <v>0</v>
      </c>
      <c r="L562" s="160">
        <v>21</v>
      </c>
      <c r="M562" s="160">
        <f>G562*(1+L562/100)</f>
        <v>0</v>
      </c>
      <c r="N562" s="160">
        <v>2.4000000000000001E-4</v>
      </c>
      <c r="O562" s="160">
        <f>ROUND(E562*N562,2)</f>
        <v>0.01</v>
      </c>
      <c r="P562" s="160">
        <v>0</v>
      </c>
      <c r="Q562" s="160">
        <f>ROUND(E562*P562,2)</f>
        <v>0</v>
      </c>
      <c r="R562" s="160"/>
      <c r="S562" s="160" t="s">
        <v>139</v>
      </c>
      <c r="T562" s="160" t="s">
        <v>140</v>
      </c>
      <c r="U562" s="160">
        <v>0.1</v>
      </c>
      <c r="V562" s="160">
        <f>ROUND(E562*U562,2)</f>
        <v>3.95</v>
      </c>
      <c r="W562" s="160"/>
      <c r="X562" s="160" t="s">
        <v>141</v>
      </c>
      <c r="Y562" s="151"/>
      <c r="Z562" s="151"/>
      <c r="AA562" s="151"/>
      <c r="AB562" s="151"/>
      <c r="AC562" s="151"/>
      <c r="AD562" s="151"/>
      <c r="AE562" s="151"/>
      <c r="AF562" s="151"/>
      <c r="AG562" s="151" t="s">
        <v>559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 x14ac:dyDescent="0.2">
      <c r="A563" s="158"/>
      <c r="B563" s="159"/>
      <c r="C563" s="189" t="s">
        <v>805</v>
      </c>
      <c r="D563" s="162"/>
      <c r="E563" s="163">
        <v>39.479999999999997</v>
      </c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51"/>
      <c r="Z563" s="151"/>
      <c r="AA563" s="151"/>
      <c r="AB563" s="151"/>
      <c r="AC563" s="151"/>
      <c r="AD563" s="151"/>
      <c r="AE563" s="151"/>
      <c r="AF563" s="151"/>
      <c r="AG563" s="151" t="s">
        <v>144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 x14ac:dyDescent="0.2">
      <c r="A564" s="180">
        <v>174</v>
      </c>
      <c r="B564" s="181" t="s">
        <v>806</v>
      </c>
      <c r="C564" s="190" t="s">
        <v>807</v>
      </c>
      <c r="D564" s="182" t="s">
        <v>0</v>
      </c>
      <c r="E564" s="183">
        <v>7700.82</v>
      </c>
      <c r="F564" s="184"/>
      <c r="G564" s="185">
        <f>ROUND(E564*F564,2)</f>
        <v>0</v>
      </c>
      <c r="H564" s="161"/>
      <c r="I564" s="160">
        <f>ROUND(E564*H564,2)</f>
        <v>0</v>
      </c>
      <c r="J564" s="161"/>
      <c r="K564" s="160">
        <f>ROUND(E564*J564,2)</f>
        <v>0</v>
      </c>
      <c r="L564" s="160">
        <v>21</v>
      </c>
      <c r="M564" s="160">
        <f>G564*(1+L564/100)</f>
        <v>0</v>
      </c>
      <c r="N564" s="160">
        <v>0</v>
      </c>
      <c r="O564" s="160">
        <f>ROUND(E564*N564,2)</f>
        <v>0</v>
      </c>
      <c r="P564" s="160">
        <v>0</v>
      </c>
      <c r="Q564" s="160">
        <f>ROUND(E564*P564,2)</f>
        <v>0</v>
      </c>
      <c r="R564" s="160"/>
      <c r="S564" s="160" t="s">
        <v>139</v>
      </c>
      <c r="T564" s="160" t="s">
        <v>140</v>
      </c>
      <c r="U564" s="160">
        <v>0.03</v>
      </c>
      <c r="V564" s="160">
        <f>ROUND(E564*U564,2)</f>
        <v>231.02</v>
      </c>
      <c r="W564" s="160"/>
      <c r="X564" s="160" t="s">
        <v>141</v>
      </c>
      <c r="Y564" s="151"/>
      <c r="Z564" s="151"/>
      <c r="AA564" s="151"/>
      <c r="AB564" s="151"/>
      <c r="AC564" s="151"/>
      <c r="AD564" s="151"/>
      <c r="AE564" s="151"/>
      <c r="AF564" s="151"/>
      <c r="AG564" s="151" t="s">
        <v>142</v>
      </c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ht="22.5" outlineLevel="1" x14ac:dyDescent="0.2">
      <c r="A565" s="173">
        <v>175</v>
      </c>
      <c r="B565" s="174" t="s">
        <v>808</v>
      </c>
      <c r="C565" s="188" t="s">
        <v>809</v>
      </c>
      <c r="D565" s="175" t="s">
        <v>222</v>
      </c>
      <c r="E565" s="176">
        <v>451.5</v>
      </c>
      <c r="F565" s="177"/>
      <c r="G565" s="178">
        <f>ROUND(E565*F565,2)</f>
        <v>0</v>
      </c>
      <c r="H565" s="161"/>
      <c r="I565" s="160">
        <f>ROUND(E565*H565,2)</f>
        <v>0</v>
      </c>
      <c r="J565" s="161"/>
      <c r="K565" s="160">
        <f>ROUND(E565*J565,2)</f>
        <v>0</v>
      </c>
      <c r="L565" s="160">
        <v>21</v>
      </c>
      <c r="M565" s="160">
        <f>G565*(1+L565/100)</f>
        <v>0</v>
      </c>
      <c r="N565" s="160">
        <v>4.8189999999999997E-2</v>
      </c>
      <c r="O565" s="160">
        <f>ROUND(E565*N565,2)</f>
        <v>21.76</v>
      </c>
      <c r="P565" s="160">
        <v>0</v>
      </c>
      <c r="Q565" s="160">
        <f>ROUND(E565*P565,2)</f>
        <v>0</v>
      </c>
      <c r="R565" s="160"/>
      <c r="S565" s="160" t="s">
        <v>810</v>
      </c>
      <c r="T565" s="160" t="s">
        <v>140</v>
      </c>
      <c r="U565" s="160">
        <v>0.79139999999999999</v>
      </c>
      <c r="V565" s="160">
        <f>ROUND(E565*U565,2)</f>
        <v>357.32</v>
      </c>
      <c r="W565" s="160"/>
      <c r="X565" s="160" t="s">
        <v>811</v>
      </c>
      <c r="Y565" s="151"/>
      <c r="Z565" s="151"/>
      <c r="AA565" s="151"/>
      <c r="AB565" s="151"/>
      <c r="AC565" s="151"/>
      <c r="AD565" s="151"/>
      <c r="AE565" s="151"/>
      <c r="AF565" s="151"/>
      <c r="AG565" s="151" t="s">
        <v>812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 x14ac:dyDescent="0.2">
      <c r="A566" s="158"/>
      <c r="B566" s="159"/>
      <c r="C566" s="189" t="s">
        <v>813</v>
      </c>
      <c r="D566" s="162"/>
      <c r="E566" s="163">
        <v>451.5</v>
      </c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51"/>
      <c r="Z566" s="151"/>
      <c r="AA566" s="151"/>
      <c r="AB566" s="151"/>
      <c r="AC566" s="151"/>
      <c r="AD566" s="151"/>
      <c r="AE566" s="151"/>
      <c r="AF566" s="151"/>
      <c r="AG566" s="151" t="s">
        <v>144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ht="22.5" outlineLevel="1" x14ac:dyDescent="0.2">
      <c r="A567" s="180">
        <v>176</v>
      </c>
      <c r="B567" s="181" t="s">
        <v>814</v>
      </c>
      <c r="C567" s="190" t="s">
        <v>815</v>
      </c>
      <c r="D567" s="182" t="s">
        <v>449</v>
      </c>
      <c r="E567" s="183">
        <v>1</v>
      </c>
      <c r="F567" s="184"/>
      <c r="G567" s="185">
        <f>ROUND(E567*F567,2)</f>
        <v>0</v>
      </c>
      <c r="H567" s="161"/>
      <c r="I567" s="160">
        <f>ROUND(E567*H567,2)</f>
        <v>0</v>
      </c>
      <c r="J567" s="161"/>
      <c r="K567" s="160">
        <f>ROUND(E567*J567,2)</f>
        <v>0</v>
      </c>
      <c r="L567" s="160">
        <v>21</v>
      </c>
      <c r="M567" s="160">
        <f>G567*(1+L567/100)</f>
        <v>0</v>
      </c>
      <c r="N567" s="160">
        <v>0</v>
      </c>
      <c r="O567" s="160">
        <f>ROUND(E567*N567,2)</f>
        <v>0</v>
      </c>
      <c r="P567" s="160">
        <v>0</v>
      </c>
      <c r="Q567" s="160">
        <f>ROUND(E567*P567,2)</f>
        <v>0</v>
      </c>
      <c r="R567" s="160"/>
      <c r="S567" s="160" t="s">
        <v>147</v>
      </c>
      <c r="T567" s="160" t="s">
        <v>140</v>
      </c>
      <c r="U567" s="160">
        <v>0</v>
      </c>
      <c r="V567" s="160">
        <f>ROUND(E567*U567,2)</f>
        <v>0</v>
      </c>
      <c r="W567" s="160"/>
      <c r="X567" s="160" t="s">
        <v>444</v>
      </c>
      <c r="Y567" s="151"/>
      <c r="Z567" s="151"/>
      <c r="AA567" s="151"/>
      <c r="AB567" s="151"/>
      <c r="AC567" s="151"/>
      <c r="AD567" s="151"/>
      <c r="AE567" s="151"/>
      <c r="AF567" s="151"/>
      <c r="AG567" s="151" t="s">
        <v>445</v>
      </c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x14ac:dyDescent="0.2">
      <c r="A568" s="167" t="s">
        <v>134</v>
      </c>
      <c r="B568" s="168" t="s">
        <v>94</v>
      </c>
      <c r="C568" s="187" t="s">
        <v>95</v>
      </c>
      <c r="D568" s="169"/>
      <c r="E568" s="170"/>
      <c r="F568" s="171"/>
      <c r="G568" s="172">
        <f>SUMIF(AG569:AG593,"&lt;&gt;NOR",G569:G593)</f>
        <v>0</v>
      </c>
      <c r="H568" s="166"/>
      <c r="I568" s="166">
        <f>SUM(I569:I593)</f>
        <v>0</v>
      </c>
      <c r="J568" s="166"/>
      <c r="K568" s="166">
        <f>SUM(K569:K593)</f>
        <v>0</v>
      </c>
      <c r="L568" s="166"/>
      <c r="M568" s="166">
        <f>SUM(M569:M593)</f>
        <v>0</v>
      </c>
      <c r="N568" s="166"/>
      <c r="O568" s="166">
        <f>SUM(O569:O593)</f>
        <v>0</v>
      </c>
      <c r="P568" s="166"/>
      <c r="Q568" s="166">
        <f>SUM(Q569:Q593)</f>
        <v>0</v>
      </c>
      <c r="R568" s="166"/>
      <c r="S568" s="166"/>
      <c r="T568" s="166"/>
      <c r="U568" s="166"/>
      <c r="V568" s="166">
        <f>SUM(V569:V593)</f>
        <v>0</v>
      </c>
      <c r="W568" s="166"/>
      <c r="X568" s="166"/>
      <c r="AG568" t="s">
        <v>135</v>
      </c>
    </row>
    <row r="569" spans="1:60" outlineLevel="1" x14ac:dyDescent="0.2">
      <c r="A569" s="180">
        <v>177</v>
      </c>
      <c r="B569" s="181" t="s">
        <v>816</v>
      </c>
      <c r="C569" s="190" t="s">
        <v>817</v>
      </c>
      <c r="D569" s="182" t="s">
        <v>818</v>
      </c>
      <c r="E569" s="183">
        <v>14</v>
      </c>
      <c r="F569" s="184"/>
      <c r="G569" s="185">
        <f t="shared" ref="G569:G587" si="7">ROUND(E569*F569,2)</f>
        <v>0</v>
      </c>
      <c r="H569" s="161"/>
      <c r="I569" s="160">
        <f t="shared" ref="I569:I587" si="8">ROUND(E569*H569,2)</f>
        <v>0</v>
      </c>
      <c r="J569" s="161"/>
      <c r="K569" s="160">
        <f t="shared" ref="K569:K587" si="9">ROUND(E569*J569,2)</f>
        <v>0</v>
      </c>
      <c r="L569" s="160">
        <v>21</v>
      </c>
      <c r="M569" s="160">
        <f t="shared" ref="M569:M587" si="10">G569*(1+L569/100)</f>
        <v>0</v>
      </c>
      <c r="N569" s="160">
        <v>0</v>
      </c>
      <c r="O569" s="160">
        <f t="shared" ref="O569:O587" si="11">ROUND(E569*N569,2)</f>
        <v>0</v>
      </c>
      <c r="P569" s="160">
        <v>0</v>
      </c>
      <c r="Q569" s="160">
        <f t="shared" ref="Q569:Q587" si="12">ROUND(E569*P569,2)</f>
        <v>0</v>
      </c>
      <c r="R569" s="160"/>
      <c r="S569" s="160" t="s">
        <v>147</v>
      </c>
      <c r="T569" s="160" t="s">
        <v>140</v>
      </c>
      <c r="U569" s="160">
        <v>0</v>
      </c>
      <c r="V569" s="160">
        <f t="shared" ref="V569:V587" si="13">ROUND(E569*U569,2)</f>
        <v>0</v>
      </c>
      <c r="W569" s="160"/>
      <c r="X569" s="160" t="s">
        <v>141</v>
      </c>
      <c r="Y569" s="151"/>
      <c r="Z569" s="151"/>
      <c r="AA569" s="151"/>
      <c r="AB569" s="151"/>
      <c r="AC569" s="151"/>
      <c r="AD569" s="151"/>
      <c r="AE569" s="151"/>
      <c r="AF569" s="151"/>
      <c r="AG569" s="151" t="s">
        <v>142</v>
      </c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 x14ac:dyDescent="0.2">
      <c r="A570" s="180">
        <v>178</v>
      </c>
      <c r="B570" s="181" t="s">
        <v>819</v>
      </c>
      <c r="C570" s="190" t="s">
        <v>820</v>
      </c>
      <c r="D570" s="182" t="s">
        <v>818</v>
      </c>
      <c r="E570" s="183">
        <v>1</v>
      </c>
      <c r="F570" s="184"/>
      <c r="G570" s="185">
        <f t="shared" si="7"/>
        <v>0</v>
      </c>
      <c r="H570" s="161"/>
      <c r="I570" s="160">
        <f t="shared" si="8"/>
        <v>0</v>
      </c>
      <c r="J570" s="161"/>
      <c r="K570" s="160">
        <f t="shared" si="9"/>
        <v>0</v>
      </c>
      <c r="L570" s="160">
        <v>21</v>
      </c>
      <c r="M570" s="160">
        <f t="shared" si="10"/>
        <v>0</v>
      </c>
      <c r="N570" s="160">
        <v>0</v>
      </c>
      <c r="O570" s="160">
        <f t="shared" si="11"/>
        <v>0</v>
      </c>
      <c r="P570" s="160">
        <v>0</v>
      </c>
      <c r="Q570" s="160">
        <f t="shared" si="12"/>
        <v>0</v>
      </c>
      <c r="R570" s="160"/>
      <c r="S570" s="160" t="s">
        <v>147</v>
      </c>
      <c r="T570" s="160" t="s">
        <v>140</v>
      </c>
      <c r="U570" s="160">
        <v>0</v>
      </c>
      <c r="V570" s="160">
        <f t="shared" si="13"/>
        <v>0</v>
      </c>
      <c r="W570" s="160"/>
      <c r="X570" s="160" t="s">
        <v>141</v>
      </c>
      <c r="Y570" s="151"/>
      <c r="Z570" s="151"/>
      <c r="AA570" s="151"/>
      <c r="AB570" s="151"/>
      <c r="AC570" s="151"/>
      <c r="AD570" s="151"/>
      <c r="AE570" s="151"/>
      <c r="AF570" s="151"/>
      <c r="AG570" s="151" t="s">
        <v>142</v>
      </c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 x14ac:dyDescent="0.2">
      <c r="A571" s="180">
        <v>179</v>
      </c>
      <c r="B571" s="181" t="s">
        <v>821</v>
      </c>
      <c r="C571" s="190" t="s">
        <v>822</v>
      </c>
      <c r="D571" s="182" t="s">
        <v>818</v>
      </c>
      <c r="E571" s="183">
        <v>3</v>
      </c>
      <c r="F571" s="184"/>
      <c r="G571" s="185">
        <f t="shared" si="7"/>
        <v>0</v>
      </c>
      <c r="H571" s="161"/>
      <c r="I571" s="160">
        <f t="shared" si="8"/>
        <v>0</v>
      </c>
      <c r="J571" s="161"/>
      <c r="K571" s="160">
        <f t="shared" si="9"/>
        <v>0</v>
      </c>
      <c r="L571" s="160">
        <v>21</v>
      </c>
      <c r="M571" s="160">
        <f t="shared" si="10"/>
        <v>0</v>
      </c>
      <c r="N571" s="160">
        <v>0</v>
      </c>
      <c r="O571" s="160">
        <f t="shared" si="11"/>
        <v>0</v>
      </c>
      <c r="P571" s="160">
        <v>0</v>
      </c>
      <c r="Q571" s="160">
        <f t="shared" si="12"/>
        <v>0</v>
      </c>
      <c r="R571" s="160"/>
      <c r="S571" s="160" t="s">
        <v>147</v>
      </c>
      <c r="T571" s="160" t="s">
        <v>140</v>
      </c>
      <c r="U571" s="160">
        <v>0</v>
      </c>
      <c r="V571" s="160">
        <f t="shared" si="13"/>
        <v>0</v>
      </c>
      <c r="W571" s="160"/>
      <c r="X571" s="160" t="s">
        <v>141</v>
      </c>
      <c r="Y571" s="151"/>
      <c r="Z571" s="151"/>
      <c r="AA571" s="151"/>
      <c r="AB571" s="151"/>
      <c r="AC571" s="151"/>
      <c r="AD571" s="151"/>
      <c r="AE571" s="151"/>
      <c r="AF571" s="151"/>
      <c r="AG571" s="151" t="s">
        <v>142</v>
      </c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ht="22.5" outlineLevel="1" x14ac:dyDescent="0.2">
      <c r="A572" s="180">
        <v>180</v>
      </c>
      <c r="B572" s="181" t="s">
        <v>823</v>
      </c>
      <c r="C572" s="190" t="s">
        <v>824</v>
      </c>
      <c r="D572" s="182" t="s">
        <v>818</v>
      </c>
      <c r="E572" s="183">
        <v>3</v>
      </c>
      <c r="F572" s="184"/>
      <c r="G572" s="185">
        <f t="shared" si="7"/>
        <v>0</v>
      </c>
      <c r="H572" s="161"/>
      <c r="I572" s="160">
        <f t="shared" si="8"/>
        <v>0</v>
      </c>
      <c r="J572" s="161"/>
      <c r="K572" s="160">
        <f t="shared" si="9"/>
        <v>0</v>
      </c>
      <c r="L572" s="160">
        <v>21</v>
      </c>
      <c r="M572" s="160">
        <f t="shared" si="10"/>
        <v>0</v>
      </c>
      <c r="N572" s="160">
        <v>0</v>
      </c>
      <c r="O572" s="160">
        <f t="shared" si="11"/>
        <v>0</v>
      </c>
      <c r="P572" s="160">
        <v>0</v>
      </c>
      <c r="Q572" s="160">
        <f t="shared" si="12"/>
        <v>0</v>
      </c>
      <c r="R572" s="160"/>
      <c r="S572" s="160" t="s">
        <v>147</v>
      </c>
      <c r="T572" s="160" t="s">
        <v>140</v>
      </c>
      <c r="U572" s="160">
        <v>0</v>
      </c>
      <c r="V572" s="160">
        <f t="shared" si="13"/>
        <v>0</v>
      </c>
      <c r="W572" s="160"/>
      <c r="X572" s="160" t="s">
        <v>141</v>
      </c>
      <c r="Y572" s="151"/>
      <c r="Z572" s="151"/>
      <c r="AA572" s="151"/>
      <c r="AB572" s="151"/>
      <c r="AC572" s="151"/>
      <c r="AD572" s="151"/>
      <c r="AE572" s="151"/>
      <c r="AF572" s="151"/>
      <c r="AG572" s="151" t="s">
        <v>142</v>
      </c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ht="22.5" outlineLevel="1" x14ac:dyDescent="0.2">
      <c r="A573" s="180">
        <v>181</v>
      </c>
      <c r="B573" s="181" t="s">
        <v>825</v>
      </c>
      <c r="C573" s="190" t="s">
        <v>826</v>
      </c>
      <c r="D573" s="182" t="s">
        <v>818</v>
      </c>
      <c r="E573" s="183">
        <v>3</v>
      </c>
      <c r="F573" s="184"/>
      <c r="G573" s="185">
        <f t="shared" si="7"/>
        <v>0</v>
      </c>
      <c r="H573" s="161"/>
      <c r="I573" s="160">
        <f t="shared" si="8"/>
        <v>0</v>
      </c>
      <c r="J573" s="161"/>
      <c r="K573" s="160">
        <f t="shared" si="9"/>
        <v>0</v>
      </c>
      <c r="L573" s="160">
        <v>21</v>
      </c>
      <c r="M573" s="160">
        <f t="shared" si="10"/>
        <v>0</v>
      </c>
      <c r="N573" s="160">
        <v>0</v>
      </c>
      <c r="O573" s="160">
        <f t="shared" si="11"/>
        <v>0</v>
      </c>
      <c r="P573" s="160">
        <v>0</v>
      </c>
      <c r="Q573" s="160">
        <f t="shared" si="12"/>
        <v>0</v>
      </c>
      <c r="R573" s="160"/>
      <c r="S573" s="160" t="s">
        <v>147</v>
      </c>
      <c r="T573" s="160" t="s">
        <v>140</v>
      </c>
      <c r="U573" s="160">
        <v>0</v>
      </c>
      <c r="V573" s="160">
        <f t="shared" si="13"/>
        <v>0</v>
      </c>
      <c r="W573" s="160"/>
      <c r="X573" s="160" t="s">
        <v>141</v>
      </c>
      <c r="Y573" s="151"/>
      <c r="Z573" s="151"/>
      <c r="AA573" s="151"/>
      <c r="AB573" s="151"/>
      <c r="AC573" s="151"/>
      <c r="AD573" s="151"/>
      <c r="AE573" s="151"/>
      <c r="AF573" s="151"/>
      <c r="AG573" s="151" t="s">
        <v>142</v>
      </c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 x14ac:dyDescent="0.2">
      <c r="A574" s="180">
        <v>182</v>
      </c>
      <c r="B574" s="181" t="s">
        <v>827</v>
      </c>
      <c r="C574" s="190" t="s">
        <v>828</v>
      </c>
      <c r="D574" s="182" t="s">
        <v>818</v>
      </c>
      <c r="E574" s="183">
        <v>1</v>
      </c>
      <c r="F574" s="184"/>
      <c r="G574" s="185">
        <f t="shared" si="7"/>
        <v>0</v>
      </c>
      <c r="H574" s="161"/>
      <c r="I574" s="160">
        <f t="shared" si="8"/>
        <v>0</v>
      </c>
      <c r="J574" s="161"/>
      <c r="K574" s="160">
        <f t="shared" si="9"/>
        <v>0</v>
      </c>
      <c r="L574" s="160">
        <v>21</v>
      </c>
      <c r="M574" s="160">
        <f t="shared" si="10"/>
        <v>0</v>
      </c>
      <c r="N574" s="160">
        <v>0</v>
      </c>
      <c r="O574" s="160">
        <f t="shared" si="11"/>
        <v>0</v>
      </c>
      <c r="P574" s="160">
        <v>0</v>
      </c>
      <c r="Q574" s="160">
        <f t="shared" si="12"/>
        <v>0</v>
      </c>
      <c r="R574" s="160"/>
      <c r="S574" s="160" t="s">
        <v>147</v>
      </c>
      <c r="T574" s="160" t="s">
        <v>140</v>
      </c>
      <c r="U574" s="160">
        <v>0</v>
      </c>
      <c r="V574" s="160">
        <f t="shared" si="13"/>
        <v>0</v>
      </c>
      <c r="W574" s="160"/>
      <c r="X574" s="160" t="s">
        <v>141</v>
      </c>
      <c r="Y574" s="151"/>
      <c r="Z574" s="151"/>
      <c r="AA574" s="151"/>
      <c r="AB574" s="151"/>
      <c r="AC574" s="151"/>
      <c r="AD574" s="151"/>
      <c r="AE574" s="151"/>
      <c r="AF574" s="151"/>
      <c r="AG574" s="151" t="s">
        <v>142</v>
      </c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 x14ac:dyDescent="0.2">
      <c r="A575" s="180">
        <v>183</v>
      </c>
      <c r="B575" s="181" t="s">
        <v>829</v>
      </c>
      <c r="C575" s="190" t="s">
        <v>830</v>
      </c>
      <c r="D575" s="182" t="s">
        <v>818</v>
      </c>
      <c r="E575" s="183">
        <v>1</v>
      </c>
      <c r="F575" s="184"/>
      <c r="G575" s="185">
        <f t="shared" si="7"/>
        <v>0</v>
      </c>
      <c r="H575" s="161"/>
      <c r="I575" s="160">
        <f t="shared" si="8"/>
        <v>0</v>
      </c>
      <c r="J575" s="161"/>
      <c r="K575" s="160">
        <f t="shared" si="9"/>
        <v>0</v>
      </c>
      <c r="L575" s="160">
        <v>21</v>
      </c>
      <c r="M575" s="160">
        <f t="shared" si="10"/>
        <v>0</v>
      </c>
      <c r="N575" s="160">
        <v>0</v>
      </c>
      <c r="O575" s="160">
        <f t="shared" si="11"/>
        <v>0</v>
      </c>
      <c r="P575" s="160">
        <v>0</v>
      </c>
      <c r="Q575" s="160">
        <f t="shared" si="12"/>
        <v>0</v>
      </c>
      <c r="R575" s="160"/>
      <c r="S575" s="160" t="s">
        <v>147</v>
      </c>
      <c r="T575" s="160" t="s">
        <v>140</v>
      </c>
      <c r="U575" s="160">
        <v>0</v>
      </c>
      <c r="V575" s="160">
        <f t="shared" si="13"/>
        <v>0</v>
      </c>
      <c r="W575" s="160"/>
      <c r="X575" s="160" t="s">
        <v>141</v>
      </c>
      <c r="Y575" s="151"/>
      <c r="Z575" s="151"/>
      <c r="AA575" s="151"/>
      <c r="AB575" s="151"/>
      <c r="AC575" s="151"/>
      <c r="AD575" s="151"/>
      <c r="AE575" s="151"/>
      <c r="AF575" s="151"/>
      <c r="AG575" s="151" t="s">
        <v>142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 x14ac:dyDescent="0.2">
      <c r="A576" s="180">
        <v>184</v>
      </c>
      <c r="B576" s="181" t="s">
        <v>831</v>
      </c>
      <c r="C576" s="190" t="s">
        <v>832</v>
      </c>
      <c r="D576" s="182" t="s">
        <v>818</v>
      </c>
      <c r="E576" s="183">
        <v>1</v>
      </c>
      <c r="F576" s="184"/>
      <c r="G576" s="185">
        <f t="shared" si="7"/>
        <v>0</v>
      </c>
      <c r="H576" s="161"/>
      <c r="I576" s="160">
        <f t="shared" si="8"/>
        <v>0</v>
      </c>
      <c r="J576" s="161"/>
      <c r="K576" s="160">
        <f t="shared" si="9"/>
        <v>0</v>
      </c>
      <c r="L576" s="160">
        <v>21</v>
      </c>
      <c r="M576" s="160">
        <f t="shared" si="10"/>
        <v>0</v>
      </c>
      <c r="N576" s="160">
        <v>0</v>
      </c>
      <c r="O576" s="160">
        <f t="shared" si="11"/>
        <v>0</v>
      </c>
      <c r="P576" s="160">
        <v>0</v>
      </c>
      <c r="Q576" s="160">
        <f t="shared" si="12"/>
        <v>0</v>
      </c>
      <c r="R576" s="160"/>
      <c r="S576" s="160" t="s">
        <v>147</v>
      </c>
      <c r="T576" s="160" t="s">
        <v>140</v>
      </c>
      <c r="U576" s="160">
        <v>0</v>
      </c>
      <c r="V576" s="160">
        <f t="shared" si="13"/>
        <v>0</v>
      </c>
      <c r="W576" s="160"/>
      <c r="X576" s="160" t="s">
        <v>141</v>
      </c>
      <c r="Y576" s="151"/>
      <c r="Z576" s="151"/>
      <c r="AA576" s="151"/>
      <c r="AB576" s="151"/>
      <c r="AC576" s="151"/>
      <c r="AD576" s="151"/>
      <c r="AE576" s="151"/>
      <c r="AF576" s="151"/>
      <c r="AG576" s="151" t="s">
        <v>142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 x14ac:dyDescent="0.2">
      <c r="A577" s="180">
        <v>185</v>
      </c>
      <c r="B577" s="181" t="s">
        <v>833</v>
      </c>
      <c r="C577" s="190" t="s">
        <v>834</v>
      </c>
      <c r="D577" s="182" t="s">
        <v>818</v>
      </c>
      <c r="E577" s="183">
        <v>8</v>
      </c>
      <c r="F577" s="184"/>
      <c r="G577" s="185">
        <f t="shared" si="7"/>
        <v>0</v>
      </c>
      <c r="H577" s="161"/>
      <c r="I577" s="160">
        <f t="shared" si="8"/>
        <v>0</v>
      </c>
      <c r="J577" s="161"/>
      <c r="K577" s="160">
        <f t="shared" si="9"/>
        <v>0</v>
      </c>
      <c r="L577" s="160">
        <v>21</v>
      </c>
      <c r="M577" s="160">
        <f t="shared" si="10"/>
        <v>0</v>
      </c>
      <c r="N577" s="160">
        <v>0</v>
      </c>
      <c r="O577" s="160">
        <f t="shared" si="11"/>
        <v>0</v>
      </c>
      <c r="P577" s="160">
        <v>0</v>
      </c>
      <c r="Q577" s="160">
        <f t="shared" si="12"/>
        <v>0</v>
      </c>
      <c r="R577" s="160"/>
      <c r="S577" s="160" t="s">
        <v>147</v>
      </c>
      <c r="T577" s="160" t="s">
        <v>140</v>
      </c>
      <c r="U577" s="160">
        <v>0</v>
      </c>
      <c r="V577" s="160">
        <f t="shared" si="13"/>
        <v>0</v>
      </c>
      <c r="W577" s="160"/>
      <c r="X577" s="160" t="s">
        <v>141</v>
      </c>
      <c r="Y577" s="151"/>
      <c r="Z577" s="151"/>
      <c r="AA577" s="151"/>
      <c r="AB577" s="151"/>
      <c r="AC577" s="151"/>
      <c r="AD577" s="151"/>
      <c r="AE577" s="151"/>
      <c r="AF577" s="151"/>
      <c r="AG577" s="151" t="s">
        <v>142</v>
      </c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 x14ac:dyDescent="0.2">
      <c r="A578" s="180">
        <v>186</v>
      </c>
      <c r="B578" s="181" t="s">
        <v>835</v>
      </c>
      <c r="C578" s="190" t="s">
        <v>836</v>
      </c>
      <c r="D578" s="182" t="s">
        <v>818</v>
      </c>
      <c r="E578" s="183">
        <v>1</v>
      </c>
      <c r="F578" s="184"/>
      <c r="G578" s="185">
        <f t="shared" si="7"/>
        <v>0</v>
      </c>
      <c r="H578" s="161"/>
      <c r="I578" s="160">
        <f t="shared" si="8"/>
        <v>0</v>
      </c>
      <c r="J578" s="161"/>
      <c r="K578" s="160">
        <f t="shared" si="9"/>
        <v>0</v>
      </c>
      <c r="L578" s="160">
        <v>21</v>
      </c>
      <c r="M578" s="160">
        <f t="shared" si="10"/>
        <v>0</v>
      </c>
      <c r="N578" s="160">
        <v>0</v>
      </c>
      <c r="O578" s="160">
        <f t="shared" si="11"/>
        <v>0</v>
      </c>
      <c r="P578" s="160">
        <v>0</v>
      </c>
      <c r="Q578" s="160">
        <f t="shared" si="12"/>
        <v>0</v>
      </c>
      <c r="R578" s="160"/>
      <c r="S578" s="160" t="s">
        <v>147</v>
      </c>
      <c r="T578" s="160" t="s">
        <v>140</v>
      </c>
      <c r="U578" s="160">
        <v>0</v>
      </c>
      <c r="V578" s="160">
        <f t="shared" si="13"/>
        <v>0</v>
      </c>
      <c r="W578" s="160"/>
      <c r="X578" s="160" t="s">
        <v>141</v>
      </c>
      <c r="Y578" s="151"/>
      <c r="Z578" s="151"/>
      <c r="AA578" s="151"/>
      <c r="AB578" s="151"/>
      <c r="AC578" s="151"/>
      <c r="AD578" s="151"/>
      <c r="AE578" s="151"/>
      <c r="AF578" s="151"/>
      <c r="AG578" s="151" t="s">
        <v>142</v>
      </c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 x14ac:dyDescent="0.2">
      <c r="A579" s="180">
        <v>187</v>
      </c>
      <c r="B579" s="181" t="s">
        <v>837</v>
      </c>
      <c r="C579" s="190" t="s">
        <v>838</v>
      </c>
      <c r="D579" s="182" t="s">
        <v>818</v>
      </c>
      <c r="E579" s="183">
        <v>1</v>
      </c>
      <c r="F579" s="184"/>
      <c r="G579" s="185">
        <f t="shared" si="7"/>
        <v>0</v>
      </c>
      <c r="H579" s="161"/>
      <c r="I579" s="160">
        <f t="shared" si="8"/>
        <v>0</v>
      </c>
      <c r="J579" s="161"/>
      <c r="K579" s="160">
        <f t="shared" si="9"/>
        <v>0</v>
      </c>
      <c r="L579" s="160">
        <v>21</v>
      </c>
      <c r="M579" s="160">
        <f t="shared" si="10"/>
        <v>0</v>
      </c>
      <c r="N579" s="160">
        <v>0</v>
      </c>
      <c r="O579" s="160">
        <f t="shared" si="11"/>
        <v>0</v>
      </c>
      <c r="P579" s="160">
        <v>0</v>
      </c>
      <c r="Q579" s="160">
        <f t="shared" si="12"/>
        <v>0</v>
      </c>
      <c r="R579" s="160"/>
      <c r="S579" s="160" t="s">
        <v>147</v>
      </c>
      <c r="T579" s="160" t="s">
        <v>140</v>
      </c>
      <c r="U579" s="160">
        <v>0</v>
      </c>
      <c r="V579" s="160">
        <f t="shared" si="13"/>
        <v>0</v>
      </c>
      <c r="W579" s="160"/>
      <c r="X579" s="160" t="s">
        <v>141</v>
      </c>
      <c r="Y579" s="151"/>
      <c r="Z579" s="151"/>
      <c r="AA579" s="151"/>
      <c r="AB579" s="151"/>
      <c r="AC579" s="151"/>
      <c r="AD579" s="151"/>
      <c r="AE579" s="151"/>
      <c r="AF579" s="151"/>
      <c r="AG579" s="151" t="s">
        <v>142</v>
      </c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 x14ac:dyDescent="0.2">
      <c r="A580" s="180">
        <v>188</v>
      </c>
      <c r="B580" s="181" t="s">
        <v>839</v>
      </c>
      <c r="C580" s="190" t="s">
        <v>840</v>
      </c>
      <c r="D580" s="182" t="s">
        <v>818</v>
      </c>
      <c r="E580" s="183">
        <v>1</v>
      </c>
      <c r="F580" s="184"/>
      <c r="G580" s="185">
        <f t="shared" si="7"/>
        <v>0</v>
      </c>
      <c r="H580" s="161"/>
      <c r="I580" s="160">
        <f t="shared" si="8"/>
        <v>0</v>
      </c>
      <c r="J580" s="161"/>
      <c r="K580" s="160">
        <f t="shared" si="9"/>
        <v>0</v>
      </c>
      <c r="L580" s="160">
        <v>21</v>
      </c>
      <c r="M580" s="160">
        <f t="shared" si="10"/>
        <v>0</v>
      </c>
      <c r="N580" s="160">
        <v>0</v>
      </c>
      <c r="O580" s="160">
        <f t="shared" si="11"/>
        <v>0</v>
      </c>
      <c r="P580" s="160">
        <v>0</v>
      </c>
      <c r="Q580" s="160">
        <f t="shared" si="12"/>
        <v>0</v>
      </c>
      <c r="R580" s="160"/>
      <c r="S580" s="160" t="s">
        <v>147</v>
      </c>
      <c r="T580" s="160" t="s">
        <v>140</v>
      </c>
      <c r="U580" s="160">
        <v>0</v>
      </c>
      <c r="V580" s="160">
        <f t="shared" si="13"/>
        <v>0</v>
      </c>
      <c r="W580" s="160"/>
      <c r="X580" s="160" t="s">
        <v>141</v>
      </c>
      <c r="Y580" s="151"/>
      <c r="Z580" s="151"/>
      <c r="AA580" s="151"/>
      <c r="AB580" s="151"/>
      <c r="AC580" s="151"/>
      <c r="AD580" s="151"/>
      <c r="AE580" s="151"/>
      <c r="AF580" s="151"/>
      <c r="AG580" s="151" t="s">
        <v>142</v>
      </c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 x14ac:dyDescent="0.2">
      <c r="A581" s="180">
        <v>189</v>
      </c>
      <c r="B581" s="181" t="s">
        <v>841</v>
      </c>
      <c r="C581" s="190" t="s">
        <v>842</v>
      </c>
      <c r="D581" s="182" t="s">
        <v>818</v>
      </c>
      <c r="E581" s="183">
        <v>1</v>
      </c>
      <c r="F581" s="184"/>
      <c r="G581" s="185">
        <f t="shared" si="7"/>
        <v>0</v>
      </c>
      <c r="H581" s="161"/>
      <c r="I581" s="160">
        <f t="shared" si="8"/>
        <v>0</v>
      </c>
      <c r="J581" s="161"/>
      <c r="K581" s="160">
        <f t="shared" si="9"/>
        <v>0</v>
      </c>
      <c r="L581" s="160">
        <v>21</v>
      </c>
      <c r="M581" s="160">
        <f t="shared" si="10"/>
        <v>0</v>
      </c>
      <c r="N581" s="160">
        <v>0</v>
      </c>
      <c r="O581" s="160">
        <f t="shared" si="11"/>
        <v>0</v>
      </c>
      <c r="P581" s="160">
        <v>0</v>
      </c>
      <c r="Q581" s="160">
        <f t="shared" si="12"/>
        <v>0</v>
      </c>
      <c r="R581" s="160"/>
      <c r="S581" s="160" t="s">
        <v>147</v>
      </c>
      <c r="T581" s="160" t="s">
        <v>140</v>
      </c>
      <c r="U581" s="160">
        <v>0</v>
      </c>
      <c r="V581" s="160">
        <f t="shared" si="13"/>
        <v>0</v>
      </c>
      <c r="W581" s="160"/>
      <c r="X581" s="160" t="s">
        <v>141</v>
      </c>
      <c r="Y581" s="151"/>
      <c r="Z581" s="151"/>
      <c r="AA581" s="151"/>
      <c r="AB581" s="151"/>
      <c r="AC581" s="151"/>
      <c r="AD581" s="151"/>
      <c r="AE581" s="151"/>
      <c r="AF581" s="151"/>
      <c r="AG581" s="151" t="s">
        <v>142</v>
      </c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">
      <c r="A582" s="180">
        <v>190</v>
      </c>
      <c r="B582" s="181" t="s">
        <v>843</v>
      </c>
      <c r="C582" s="190" t="s">
        <v>844</v>
      </c>
      <c r="D582" s="182" t="s">
        <v>818</v>
      </c>
      <c r="E582" s="183">
        <v>1</v>
      </c>
      <c r="F582" s="184"/>
      <c r="G582" s="185">
        <f t="shared" si="7"/>
        <v>0</v>
      </c>
      <c r="H582" s="161"/>
      <c r="I582" s="160">
        <f t="shared" si="8"/>
        <v>0</v>
      </c>
      <c r="J582" s="161"/>
      <c r="K582" s="160">
        <f t="shared" si="9"/>
        <v>0</v>
      </c>
      <c r="L582" s="160">
        <v>21</v>
      </c>
      <c r="M582" s="160">
        <f t="shared" si="10"/>
        <v>0</v>
      </c>
      <c r="N582" s="160">
        <v>0</v>
      </c>
      <c r="O582" s="160">
        <f t="shared" si="11"/>
        <v>0</v>
      </c>
      <c r="P582" s="160">
        <v>0</v>
      </c>
      <c r="Q582" s="160">
        <f t="shared" si="12"/>
        <v>0</v>
      </c>
      <c r="R582" s="160"/>
      <c r="S582" s="160" t="s">
        <v>147</v>
      </c>
      <c r="T582" s="160" t="s">
        <v>140</v>
      </c>
      <c r="U582" s="160">
        <v>0</v>
      </c>
      <c r="V582" s="160">
        <f t="shared" si="13"/>
        <v>0</v>
      </c>
      <c r="W582" s="160"/>
      <c r="X582" s="160" t="s">
        <v>141</v>
      </c>
      <c r="Y582" s="151"/>
      <c r="Z582" s="151"/>
      <c r="AA582" s="151"/>
      <c r="AB582" s="151"/>
      <c r="AC582" s="151"/>
      <c r="AD582" s="151"/>
      <c r="AE582" s="151"/>
      <c r="AF582" s="151"/>
      <c r="AG582" s="151" t="s">
        <v>142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 x14ac:dyDescent="0.2">
      <c r="A583" s="180">
        <v>191</v>
      </c>
      <c r="B583" s="181" t="s">
        <v>845</v>
      </c>
      <c r="C583" s="190" t="s">
        <v>846</v>
      </c>
      <c r="D583" s="182" t="s">
        <v>818</v>
      </c>
      <c r="E583" s="183">
        <v>1</v>
      </c>
      <c r="F583" s="184"/>
      <c r="G583" s="185">
        <f t="shared" si="7"/>
        <v>0</v>
      </c>
      <c r="H583" s="161"/>
      <c r="I583" s="160">
        <f t="shared" si="8"/>
        <v>0</v>
      </c>
      <c r="J583" s="161"/>
      <c r="K583" s="160">
        <f t="shared" si="9"/>
        <v>0</v>
      </c>
      <c r="L583" s="160">
        <v>21</v>
      </c>
      <c r="M583" s="160">
        <f t="shared" si="10"/>
        <v>0</v>
      </c>
      <c r="N583" s="160">
        <v>0</v>
      </c>
      <c r="O583" s="160">
        <f t="shared" si="11"/>
        <v>0</v>
      </c>
      <c r="P583" s="160">
        <v>0</v>
      </c>
      <c r="Q583" s="160">
        <f t="shared" si="12"/>
        <v>0</v>
      </c>
      <c r="R583" s="160"/>
      <c r="S583" s="160" t="s">
        <v>147</v>
      </c>
      <c r="T583" s="160" t="s">
        <v>140</v>
      </c>
      <c r="U583" s="160">
        <v>0</v>
      </c>
      <c r="V583" s="160">
        <f t="shared" si="13"/>
        <v>0</v>
      </c>
      <c r="W583" s="160"/>
      <c r="X583" s="160" t="s">
        <v>141</v>
      </c>
      <c r="Y583" s="151"/>
      <c r="Z583" s="151"/>
      <c r="AA583" s="151"/>
      <c r="AB583" s="151"/>
      <c r="AC583" s="151"/>
      <c r="AD583" s="151"/>
      <c r="AE583" s="151"/>
      <c r="AF583" s="151"/>
      <c r="AG583" s="151" t="s">
        <v>142</v>
      </c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 x14ac:dyDescent="0.2">
      <c r="A584" s="180">
        <v>192</v>
      </c>
      <c r="B584" s="181" t="s">
        <v>847</v>
      </c>
      <c r="C584" s="190" t="s">
        <v>848</v>
      </c>
      <c r="D584" s="182" t="s">
        <v>818</v>
      </c>
      <c r="E584" s="183">
        <v>1</v>
      </c>
      <c r="F584" s="184"/>
      <c r="G584" s="185">
        <f t="shared" si="7"/>
        <v>0</v>
      </c>
      <c r="H584" s="161"/>
      <c r="I584" s="160">
        <f t="shared" si="8"/>
        <v>0</v>
      </c>
      <c r="J584" s="161"/>
      <c r="K584" s="160">
        <f t="shared" si="9"/>
        <v>0</v>
      </c>
      <c r="L584" s="160">
        <v>21</v>
      </c>
      <c r="M584" s="160">
        <f t="shared" si="10"/>
        <v>0</v>
      </c>
      <c r="N584" s="160">
        <v>0</v>
      </c>
      <c r="O584" s="160">
        <f t="shared" si="11"/>
        <v>0</v>
      </c>
      <c r="P584" s="160">
        <v>0</v>
      </c>
      <c r="Q584" s="160">
        <f t="shared" si="12"/>
        <v>0</v>
      </c>
      <c r="R584" s="160"/>
      <c r="S584" s="160" t="s">
        <v>147</v>
      </c>
      <c r="T584" s="160" t="s">
        <v>140</v>
      </c>
      <c r="U584" s="160">
        <v>0</v>
      </c>
      <c r="V584" s="160">
        <f t="shared" si="13"/>
        <v>0</v>
      </c>
      <c r="W584" s="160"/>
      <c r="X584" s="160" t="s">
        <v>141</v>
      </c>
      <c r="Y584" s="151"/>
      <c r="Z584" s="151"/>
      <c r="AA584" s="151"/>
      <c r="AB584" s="151"/>
      <c r="AC584" s="151"/>
      <c r="AD584" s="151"/>
      <c r="AE584" s="151"/>
      <c r="AF584" s="151"/>
      <c r="AG584" s="151" t="s">
        <v>142</v>
      </c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ht="22.5" outlineLevel="1" x14ac:dyDescent="0.2">
      <c r="A585" s="180">
        <v>193</v>
      </c>
      <c r="B585" s="181" t="s">
        <v>849</v>
      </c>
      <c r="C585" s="190" t="s">
        <v>850</v>
      </c>
      <c r="D585" s="182" t="s">
        <v>818</v>
      </c>
      <c r="E585" s="183">
        <v>18</v>
      </c>
      <c r="F585" s="184"/>
      <c r="G585" s="185">
        <f t="shared" si="7"/>
        <v>0</v>
      </c>
      <c r="H585" s="161"/>
      <c r="I585" s="160">
        <f t="shared" si="8"/>
        <v>0</v>
      </c>
      <c r="J585" s="161"/>
      <c r="K585" s="160">
        <f t="shared" si="9"/>
        <v>0</v>
      </c>
      <c r="L585" s="160">
        <v>21</v>
      </c>
      <c r="M585" s="160">
        <f t="shared" si="10"/>
        <v>0</v>
      </c>
      <c r="N585" s="160">
        <v>0</v>
      </c>
      <c r="O585" s="160">
        <f t="shared" si="11"/>
        <v>0</v>
      </c>
      <c r="P585" s="160">
        <v>0</v>
      </c>
      <c r="Q585" s="160">
        <f t="shared" si="12"/>
        <v>0</v>
      </c>
      <c r="R585" s="160"/>
      <c r="S585" s="160" t="s">
        <v>147</v>
      </c>
      <c r="T585" s="160" t="s">
        <v>140</v>
      </c>
      <c r="U585" s="160">
        <v>0</v>
      </c>
      <c r="V585" s="160">
        <f t="shared" si="13"/>
        <v>0</v>
      </c>
      <c r="W585" s="160"/>
      <c r="X585" s="160" t="s">
        <v>141</v>
      </c>
      <c r="Y585" s="151"/>
      <c r="Z585" s="151"/>
      <c r="AA585" s="151"/>
      <c r="AB585" s="151"/>
      <c r="AC585" s="151"/>
      <c r="AD585" s="151"/>
      <c r="AE585" s="151"/>
      <c r="AF585" s="151"/>
      <c r="AG585" s="151" t="s">
        <v>142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ht="22.5" outlineLevel="1" x14ac:dyDescent="0.2">
      <c r="A586" s="180">
        <v>194</v>
      </c>
      <c r="B586" s="181" t="s">
        <v>851</v>
      </c>
      <c r="C586" s="190" t="s">
        <v>852</v>
      </c>
      <c r="D586" s="182" t="s">
        <v>818</v>
      </c>
      <c r="E586" s="183">
        <v>2</v>
      </c>
      <c r="F586" s="184"/>
      <c r="G586" s="185">
        <f t="shared" si="7"/>
        <v>0</v>
      </c>
      <c r="H586" s="161"/>
      <c r="I586" s="160">
        <f t="shared" si="8"/>
        <v>0</v>
      </c>
      <c r="J586" s="161"/>
      <c r="K586" s="160">
        <f t="shared" si="9"/>
        <v>0</v>
      </c>
      <c r="L586" s="160">
        <v>21</v>
      </c>
      <c r="M586" s="160">
        <f t="shared" si="10"/>
        <v>0</v>
      </c>
      <c r="N586" s="160">
        <v>0</v>
      </c>
      <c r="O586" s="160">
        <f t="shared" si="11"/>
        <v>0</v>
      </c>
      <c r="P586" s="160">
        <v>0</v>
      </c>
      <c r="Q586" s="160">
        <f t="shared" si="12"/>
        <v>0</v>
      </c>
      <c r="R586" s="160"/>
      <c r="S586" s="160" t="s">
        <v>147</v>
      </c>
      <c r="T586" s="160" t="s">
        <v>140</v>
      </c>
      <c r="U586" s="160">
        <v>0</v>
      </c>
      <c r="V586" s="160">
        <f t="shared" si="13"/>
        <v>0</v>
      </c>
      <c r="W586" s="160"/>
      <c r="X586" s="160" t="s">
        <v>141</v>
      </c>
      <c r="Y586" s="151"/>
      <c r="Z586" s="151"/>
      <c r="AA586" s="151"/>
      <c r="AB586" s="151"/>
      <c r="AC586" s="151"/>
      <c r="AD586" s="151"/>
      <c r="AE586" s="151"/>
      <c r="AF586" s="151"/>
      <c r="AG586" s="151" t="s">
        <v>142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ht="22.5" outlineLevel="1" x14ac:dyDescent="0.2">
      <c r="A587" s="173">
        <v>195</v>
      </c>
      <c r="B587" s="174" t="s">
        <v>853</v>
      </c>
      <c r="C587" s="188" t="s">
        <v>854</v>
      </c>
      <c r="D587" s="175" t="s">
        <v>792</v>
      </c>
      <c r="E587" s="176">
        <v>24.57</v>
      </c>
      <c r="F587" s="177"/>
      <c r="G587" s="178">
        <f t="shared" si="7"/>
        <v>0</v>
      </c>
      <c r="H587" s="161"/>
      <c r="I587" s="160">
        <f t="shared" si="8"/>
        <v>0</v>
      </c>
      <c r="J587" s="161"/>
      <c r="K587" s="160">
        <f t="shared" si="9"/>
        <v>0</v>
      </c>
      <c r="L587" s="160">
        <v>21</v>
      </c>
      <c r="M587" s="160">
        <f t="shared" si="10"/>
        <v>0</v>
      </c>
      <c r="N587" s="160">
        <v>0</v>
      </c>
      <c r="O587" s="160">
        <f t="shared" si="11"/>
        <v>0</v>
      </c>
      <c r="P587" s="160">
        <v>0</v>
      </c>
      <c r="Q587" s="160">
        <f t="shared" si="12"/>
        <v>0</v>
      </c>
      <c r="R587" s="160"/>
      <c r="S587" s="160" t="s">
        <v>147</v>
      </c>
      <c r="T587" s="160" t="s">
        <v>140</v>
      </c>
      <c r="U587" s="160">
        <v>0</v>
      </c>
      <c r="V587" s="160">
        <f t="shared" si="13"/>
        <v>0</v>
      </c>
      <c r="W587" s="160"/>
      <c r="X587" s="160" t="s">
        <v>141</v>
      </c>
      <c r="Y587" s="151"/>
      <c r="Z587" s="151"/>
      <c r="AA587" s="151"/>
      <c r="AB587" s="151"/>
      <c r="AC587" s="151"/>
      <c r="AD587" s="151"/>
      <c r="AE587" s="151"/>
      <c r="AF587" s="151"/>
      <c r="AG587" s="151" t="s">
        <v>142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 x14ac:dyDescent="0.2">
      <c r="A588" s="158"/>
      <c r="B588" s="159"/>
      <c r="C588" s="189" t="s">
        <v>855</v>
      </c>
      <c r="D588" s="162"/>
      <c r="E588" s="163">
        <v>24.57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51"/>
      <c r="Z588" s="151"/>
      <c r="AA588" s="151"/>
      <c r="AB588" s="151"/>
      <c r="AC588" s="151"/>
      <c r="AD588" s="151"/>
      <c r="AE588" s="151"/>
      <c r="AF588" s="151"/>
      <c r="AG588" s="151" t="s">
        <v>144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ht="22.5" outlineLevel="1" x14ac:dyDescent="0.2">
      <c r="A589" s="180">
        <v>196</v>
      </c>
      <c r="B589" s="181" t="s">
        <v>856</v>
      </c>
      <c r="C589" s="190" t="s">
        <v>857</v>
      </c>
      <c r="D589" s="182" t="s">
        <v>818</v>
      </c>
      <c r="E589" s="183">
        <v>3</v>
      </c>
      <c r="F589" s="184"/>
      <c r="G589" s="185">
        <f>ROUND(E589*F589,2)</f>
        <v>0</v>
      </c>
      <c r="H589" s="161"/>
      <c r="I589" s="160">
        <f>ROUND(E589*H589,2)</f>
        <v>0</v>
      </c>
      <c r="J589" s="161"/>
      <c r="K589" s="160">
        <f>ROUND(E589*J589,2)</f>
        <v>0</v>
      </c>
      <c r="L589" s="160">
        <v>21</v>
      </c>
      <c r="M589" s="160">
        <f>G589*(1+L589/100)</f>
        <v>0</v>
      </c>
      <c r="N589" s="160">
        <v>0</v>
      </c>
      <c r="O589" s="160">
        <f>ROUND(E589*N589,2)</f>
        <v>0</v>
      </c>
      <c r="P589" s="160">
        <v>0</v>
      </c>
      <c r="Q589" s="160">
        <f>ROUND(E589*P589,2)</f>
        <v>0</v>
      </c>
      <c r="R589" s="160"/>
      <c r="S589" s="160" t="s">
        <v>147</v>
      </c>
      <c r="T589" s="160" t="s">
        <v>140</v>
      </c>
      <c r="U589" s="160">
        <v>0</v>
      </c>
      <c r="V589" s="160">
        <f>ROUND(E589*U589,2)</f>
        <v>0</v>
      </c>
      <c r="W589" s="160"/>
      <c r="X589" s="160" t="s">
        <v>141</v>
      </c>
      <c r="Y589" s="151"/>
      <c r="Z589" s="151"/>
      <c r="AA589" s="151"/>
      <c r="AB589" s="151"/>
      <c r="AC589" s="151"/>
      <c r="AD589" s="151"/>
      <c r="AE589" s="151"/>
      <c r="AF589" s="151"/>
      <c r="AG589" s="151" t="s">
        <v>142</v>
      </c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ht="22.5" outlineLevel="1" x14ac:dyDescent="0.2">
      <c r="A590" s="180">
        <v>197</v>
      </c>
      <c r="B590" s="181" t="s">
        <v>858</v>
      </c>
      <c r="C590" s="190" t="s">
        <v>859</v>
      </c>
      <c r="D590" s="182" t="s">
        <v>818</v>
      </c>
      <c r="E590" s="183">
        <v>1</v>
      </c>
      <c r="F590" s="184"/>
      <c r="G590" s="185">
        <f>ROUND(E590*F590,2)</f>
        <v>0</v>
      </c>
      <c r="H590" s="161"/>
      <c r="I590" s="160">
        <f>ROUND(E590*H590,2)</f>
        <v>0</v>
      </c>
      <c r="J590" s="161"/>
      <c r="K590" s="160">
        <f>ROUND(E590*J590,2)</f>
        <v>0</v>
      </c>
      <c r="L590" s="160">
        <v>21</v>
      </c>
      <c r="M590" s="160">
        <f>G590*(1+L590/100)</f>
        <v>0</v>
      </c>
      <c r="N590" s="160">
        <v>0</v>
      </c>
      <c r="O590" s="160">
        <f>ROUND(E590*N590,2)</f>
        <v>0</v>
      </c>
      <c r="P590" s="160">
        <v>0</v>
      </c>
      <c r="Q590" s="160">
        <f>ROUND(E590*P590,2)</f>
        <v>0</v>
      </c>
      <c r="R590" s="160"/>
      <c r="S590" s="160" t="s">
        <v>147</v>
      </c>
      <c r="T590" s="160" t="s">
        <v>140</v>
      </c>
      <c r="U590" s="160">
        <v>0</v>
      </c>
      <c r="V590" s="160">
        <f>ROUND(E590*U590,2)</f>
        <v>0</v>
      </c>
      <c r="W590" s="160"/>
      <c r="X590" s="160" t="s">
        <v>141</v>
      </c>
      <c r="Y590" s="151"/>
      <c r="Z590" s="151"/>
      <c r="AA590" s="151"/>
      <c r="AB590" s="151"/>
      <c r="AC590" s="151"/>
      <c r="AD590" s="151"/>
      <c r="AE590" s="151"/>
      <c r="AF590" s="151"/>
      <c r="AG590" s="151" t="s">
        <v>142</v>
      </c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 x14ac:dyDescent="0.2">
      <c r="A591" s="173">
        <v>198</v>
      </c>
      <c r="B591" s="174" t="s">
        <v>860</v>
      </c>
      <c r="C591" s="188" t="s">
        <v>861</v>
      </c>
      <c r="D591" s="175" t="s">
        <v>818</v>
      </c>
      <c r="E591" s="176">
        <v>2</v>
      </c>
      <c r="F591" s="177"/>
      <c r="G591" s="178">
        <f>ROUND(E591*F591,2)</f>
        <v>0</v>
      </c>
      <c r="H591" s="161"/>
      <c r="I591" s="160">
        <f>ROUND(E591*H591,2)</f>
        <v>0</v>
      </c>
      <c r="J591" s="161"/>
      <c r="K591" s="160">
        <f>ROUND(E591*J591,2)</f>
        <v>0</v>
      </c>
      <c r="L591" s="160">
        <v>21</v>
      </c>
      <c r="M591" s="160">
        <f>G591*(1+L591/100)</f>
        <v>0</v>
      </c>
      <c r="N591" s="160">
        <v>0</v>
      </c>
      <c r="O591" s="160">
        <f>ROUND(E591*N591,2)</f>
        <v>0</v>
      </c>
      <c r="P591" s="160">
        <v>0</v>
      </c>
      <c r="Q591" s="160">
        <f>ROUND(E591*P591,2)</f>
        <v>0</v>
      </c>
      <c r="R591" s="160"/>
      <c r="S591" s="160" t="s">
        <v>147</v>
      </c>
      <c r="T591" s="160" t="s">
        <v>140</v>
      </c>
      <c r="U591" s="160">
        <v>0</v>
      </c>
      <c r="V591" s="160">
        <f>ROUND(E591*U591,2)</f>
        <v>0</v>
      </c>
      <c r="W591" s="160"/>
      <c r="X591" s="160" t="s">
        <v>141</v>
      </c>
      <c r="Y591" s="151"/>
      <c r="Z591" s="151"/>
      <c r="AA591" s="151"/>
      <c r="AB591" s="151"/>
      <c r="AC591" s="151"/>
      <c r="AD591" s="151"/>
      <c r="AE591" s="151"/>
      <c r="AF591" s="151"/>
      <c r="AG591" s="151" t="s">
        <v>142</v>
      </c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 x14ac:dyDescent="0.2">
      <c r="A592" s="158"/>
      <c r="B592" s="159"/>
      <c r="C592" s="189" t="s">
        <v>862</v>
      </c>
      <c r="D592" s="162"/>
      <c r="E592" s="163">
        <v>2</v>
      </c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51"/>
      <c r="Z592" s="151"/>
      <c r="AA592" s="151"/>
      <c r="AB592" s="151"/>
      <c r="AC592" s="151"/>
      <c r="AD592" s="151"/>
      <c r="AE592" s="151"/>
      <c r="AF592" s="151"/>
      <c r="AG592" s="151" t="s">
        <v>144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 x14ac:dyDescent="0.2">
      <c r="A593" s="180">
        <v>199</v>
      </c>
      <c r="B593" s="181" t="s">
        <v>863</v>
      </c>
      <c r="C593" s="190" t="s">
        <v>864</v>
      </c>
      <c r="D593" s="182" t="s">
        <v>0</v>
      </c>
      <c r="E593" s="183">
        <v>12031.1</v>
      </c>
      <c r="F593" s="184"/>
      <c r="G593" s="185">
        <f>ROUND(E593*F593,2)</f>
        <v>0</v>
      </c>
      <c r="H593" s="161"/>
      <c r="I593" s="160">
        <f>ROUND(E593*H593,2)</f>
        <v>0</v>
      </c>
      <c r="J593" s="161"/>
      <c r="K593" s="160">
        <f>ROUND(E593*J593,2)</f>
        <v>0</v>
      </c>
      <c r="L593" s="160">
        <v>21</v>
      </c>
      <c r="M593" s="160">
        <f>G593*(1+L593/100)</f>
        <v>0</v>
      </c>
      <c r="N593" s="160">
        <v>0</v>
      </c>
      <c r="O593" s="160">
        <f>ROUND(E593*N593,2)</f>
        <v>0</v>
      </c>
      <c r="P593" s="160">
        <v>0</v>
      </c>
      <c r="Q593" s="160">
        <f>ROUND(E593*P593,2)</f>
        <v>0</v>
      </c>
      <c r="R593" s="160"/>
      <c r="S593" s="160" t="s">
        <v>139</v>
      </c>
      <c r="T593" s="160" t="s">
        <v>140</v>
      </c>
      <c r="U593" s="160">
        <v>0</v>
      </c>
      <c r="V593" s="160">
        <f>ROUND(E593*U593,2)</f>
        <v>0</v>
      </c>
      <c r="W593" s="160"/>
      <c r="X593" s="160" t="s">
        <v>141</v>
      </c>
      <c r="Y593" s="151"/>
      <c r="Z593" s="151"/>
      <c r="AA593" s="151"/>
      <c r="AB593" s="151"/>
      <c r="AC593" s="151"/>
      <c r="AD593" s="151"/>
      <c r="AE593" s="151"/>
      <c r="AF593" s="151"/>
      <c r="AG593" s="151" t="s">
        <v>142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x14ac:dyDescent="0.2">
      <c r="A594" s="167" t="s">
        <v>134</v>
      </c>
      <c r="B594" s="168" t="s">
        <v>96</v>
      </c>
      <c r="C594" s="187" t="s">
        <v>97</v>
      </c>
      <c r="D594" s="169"/>
      <c r="E594" s="170"/>
      <c r="F594" s="171"/>
      <c r="G594" s="172">
        <f>SUMIF(AG595:AG606,"&lt;&gt;NOR",G595:G606)</f>
        <v>0</v>
      </c>
      <c r="H594" s="166"/>
      <c r="I594" s="166">
        <f>SUM(I595:I606)</f>
        <v>0</v>
      </c>
      <c r="J594" s="166"/>
      <c r="K594" s="166">
        <f>SUM(K595:K606)</f>
        <v>0</v>
      </c>
      <c r="L594" s="166"/>
      <c r="M594" s="166">
        <f>SUM(M595:M606)</f>
        <v>0</v>
      </c>
      <c r="N594" s="166"/>
      <c r="O594" s="166">
        <f>SUM(O595:O606)</f>
        <v>0</v>
      </c>
      <c r="P594" s="166"/>
      <c r="Q594" s="166">
        <f>SUM(Q595:Q606)</f>
        <v>0</v>
      </c>
      <c r="R594" s="166"/>
      <c r="S594" s="166"/>
      <c r="T594" s="166"/>
      <c r="U594" s="166"/>
      <c r="V594" s="166">
        <f>SUM(V595:V606)</f>
        <v>0</v>
      </c>
      <c r="W594" s="166"/>
      <c r="X594" s="166"/>
      <c r="AG594" t="s">
        <v>135</v>
      </c>
    </row>
    <row r="595" spans="1:60" outlineLevel="1" x14ac:dyDescent="0.2">
      <c r="A595" s="173">
        <v>200</v>
      </c>
      <c r="B595" s="174" t="s">
        <v>865</v>
      </c>
      <c r="C595" s="188" t="s">
        <v>866</v>
      </c>
      <c r="D595" s="175" t="s">
        <v>283</v>
      </c>
      <c r="E595" s="176">
        <v>5.4</v>
      </c>
      <c r="F595" s="177"/>
      <c r="G595" s="178">
        <f>ROUND(E595*F595,2)</f>
        <v>0</v>
      </c>
      <c r="H595" s="161"/>
      <c r="I595" s="160">
        <f>ROUND(E595*H595,2)</f>
        <v>0</v>
      </c>
      <c r="J595" s="161"/>
      <c r="K595" s="160">
        <f>ROUND(E595*J595,2)</f>
        <v>0</v>
      </c>
      <c r="L595" s="160">
        <v>21</v>
      </c>
      <c r="M595" s="160">
        <f>G595*(1+L595/100)</f>
        <v>0</v>
      </c>
      <c r="N595" s="160">
        <v>0</v>
      </c>
      <c r="O595" s="160">
        <f>ROUND(E595*N595,2)</f>
        <v>0</v>
      </c>
      <c r="P595" s="160">
        <v>0</v>
      </c>
      <c r="Q595" s="160">
        <f>ROUND(E595*P595,2)</f>
        <v>0</v>
      </c>
      <c r="R595" s="160"/>
      <c r="S595" s="160" t="s">
        <v>147</v>
      </c>
      <c r="T595" s="160" t="s">
        <v>140</v>
      </c>
      <c r="U595" s="160">
        <v>0</v>
      </c>
      <c r="V595" s="160">
        <f>ROUND(E595*U595,2)</f>
        <v>0</v>
      </c>
      <c r="W595" s="160"/>
      <c r="X595" s="160" t="s">
        <v>141</v>
      </c>
      <c r="Y595" s="151"/>
      <c r="Z595" s="151"/>
      <c r="AA595" s="151"/>
      <c r="AB595" s="151"/>
      <c r="AC595" s="151"/>
      <c r="AD595" s="151"/>
      <c r="AE595" s="151"/>
      <c r="AF595" s="151"/>
      <c r="AG595" s="151" t="s">
        <v>142</v>
      </c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 x14ac:dyDescent="0.2">
      <c r="A596" s="158"/>
      <c r="B596" s="159"/>
      <c r="C596" s="189" t="s">
        <v>867</v>
      </c>
      <c r="D596" s="162"/>
      <c r="E596" s="163">
        <v>5.4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51"/>
      <c r="Z596" s="151"/>
      <c r="AA596" s="151"/>
      <c r="AB596" s="151"/>
      <c r="AC596" s="151"/>
      <c r="AD596" s="151"/>
      <c r="AE596" s="151"/>
      <c r="AF596" s="151"/>
      <c r="AG596" s="151" t="s">
        <v>144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 x14ac:dyDescent="0.2">
      <c r="A597" s="173">
        <v>201</v>
      </c>
      <c r="B597" s="174" t="s">
        <v>868</v>
      </c>
      <c r="C597" s="188" t="s">
        <v>869</v>
      </c>
      <c r="D597" s="175" t="s">
        <v>870</v>
      </c>
      <c r="E597" s="176">
        <v>117.3</v>
      </c>
      <c r="F597" s="177"/>
      <c r="G597" s="178">
        <f>ROUND(E597*F597,2)</f>
        <v>0</v>
      </c>
      <c r="H597" s="161"/>
      <c r="I597" s="160">
        <f>ROUND(E597*H597,2)</f>
        <v>0</v>
      </c>
      <c r="J597" s="161"/>
      <c r="K597" s="160">
        <f>ROUND(E597*J597,2)</f>
        <v>0</v>
      </c>
      <c r="L597" s="160">
        <v>21</v>
      </c>
      <c r="M597" s="160">
        <f>G597*(1+L597/100)</f>
        <v>0</v>
      </c>
      <c r="N597" s="160">
        <v>0</v>
      </c>
      <c r="O597" s="160">
        <f>ROUND(E597*N597,2)</f>
        <v>0</v>
      </c>
      <c r="P597" s="160">
        <v>0</v>
      </c>
      <c r="Q597" s="160">
        <f>ROUND(E597*P597,2)</f>
        <v>0</v>
      </c>
      <c r="R597" s="160"/>
      <c r="S597" s="160" t="s">
        <v>147</v>
      </c>
      <c r="T597" s="160" t="s">
        <v>140</v>
      </c>
      <c r="U597" s="160">
        <v>0</v>
      </c>
      <c r="V597" s="160">
        <f>ROUND(E597*U597,2)</f>
        <v>0</v>
      </c>
      <c r="W597" s="160"/>
      <c r="X597" s="160" t="s">
        <v>141</v>
      </c>
      <c r="Y597" s="151"/>
      <c r="Z597" s="151"/>
      <c r="AA597" s="151"/>
      <c r="AB597" s="151"/>
      <c r="AC597" s="151"/>
      <c r="AD597" s="151"/>
      <c r="AE597" s="151"/>
      <c r="AF597" s="151"/>
      <c r="AG597" s="151" t="s">
        <v>142</v>
      </c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 x14ac:dyDescent="0.2">
      <c r="A598" s="158"/>
      <c r="B598" s="159"/>
      <c r="C598" s="189" t="s">
        <v>871</v>
      </c>
      <c r="D598" s="162"/>
      <c r="E598" s="163">
        <v>117.3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51"/>
      <c r="Z598" s="151"/>
      <c r="AA598" s="151"/>
      <c r="AB598" s="151"/>
      <c r="AC598" s="151"/>
      <c r="AD598" s="151"/>
      <c r="AE598" s="151"/>
      <c r="AF598" s="151"/>
      <c r="AG598" s="151" t="s">
        <v>144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 x14ac:dyDescent="0.2">
      <c r="A599" s="173">
        <v>202</v>
      </c>
      <c r="B599" s="174" t="s">
        <v>872</v>
      </c>
      <c r="C599" s="188" t="s">
        <v>873</v>
      </c>
      <c r="D599" s="175" t="s">
        <v>818</v>
      </c>
      <c r="E599" s="176">
        <v>11</v>
      </c>
      <c r="F599" s="177"/>
      <c r="G599" s="178">
        <f>ROUND(E599*F599,2)</f>
        <v>0</v>
      </c>
      <c r="H599" s="161"/>
      <c r="I599" s="160">
        <f>ROUND(E599*H599,2)</f>
        <v>0</v>
      </c>
      <c r="J599" s="161"/>
      <c r="K599" s="160">
        <f>ROUND(E599*J599,2)</f>
        <v>0</v>
      </c>
      <c r="L599" s="160">
        <v>21</v>
      </c>
      <c r="M599" s="160">
        <f>G599*(1+L599/100)</f>
        <v>0</v>
      </c>
      <c r="N599" s="160">
        <v>0</v>
      </c>
      <c r="O599" s="160">
        <f>ROUND(E599*N599,2)</f>
        <v>0</v>
      </c>
      <c r="P599" s="160">
        <v>0</v>
      </c>
      <c r="Q599" s="160">
        <f>ROUND(E599*P599,2)</f>
        <v>0</v>
      </c>
      <c r="R599" s="160"/>
      <c r="S599" s="160" t="s">
        <v>147</v>
      </c>
      <c r="T599" s="160" t="s">
        <v>140</v>
      </c>
      <c r="U599" s="160">
        <v>0</v>
      </c>
      <c r="V599" s="160">
        <f>ROUND(E599*U599,2)</f>
        <v>0</v>
      </c>
      <c r="W599" s="160"/>
      <c r="X599" s="160" t="s">
        <v>141</v>
      </c>
      <c r="Y599" s="151"/>
      <c r="Z599" s="151"/>
      <c r="AA599" s="151"/>
      <c r="AB599" s="151"/>
      <c r="AC599" s="151"/>
      <c r="AD599" s="151"/>
      <c r="AE599" s="151"/>
      <c r="AF599" s="151"/>
      <c r="AG599" s="151" t="s">
        <v>142</v>
      </c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 x14ac:dyDescent="0.2">
      <c r="A600" s="158"/>
      <c r="B600" s="159"/>
      <c r="C600" s="189" t="s">
        <v>61</v>
      </c>
      <c r="D600" s="162"/>
      <c r="E600" s="163">
        <v>11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51"/>
      <c r="Z600" s="151"/>
      <c r="AA600" s="151"/>
      <c r="AB600" s="151"/>
      <c r="AC600" s="151"/>
      <c r="AD600" s="151"/>
      <c r="AE600" s="151"/>
      <c r="AF600" s="151"/>
      <c r="AG600" s="151" t="s">
        <v>144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 x14ac:dyDescent="0.2">
      <c r="A601" s="173">
        <v>203</v>
      </c>
      <c r="B601" s="174" t="s">
        <v>874</v>
      </c>
      <c r="C601" s="188" t="s">
        <v>875</v>
      </c>
      <c r="D601" s="175" t="s">
        <v>283</v>
      </c>
      <c r="E601" s="176">
        <v>8.8117999999999999</v>
      </c>
      <c r="F601" s="177"/>
      <c r="G601" s="178">
        <f>ROUND(E601*F601,2)</f>
        <v>0</v>
      </c>
      <c r="H601" s="161"/>
      <c r="I601" s="160">
        <f>ROUND(E601*H601,2)</f>
        <v>0</v>
      </c>
      <c r="J601" s="161"/>
      <c r="K601" s="160">
        <f>ROUND(E601*J601,2)</f>
        <v>0</v>
      </c>
      <c r="L601" s="160">
        <v>21</v>
      </c>
      <c r="M601" s="160">
        <f>G601*(1+L601/100)</f>
        <v>0</v>
      </c>
      <c r="N601" s="160">
        <v>0</v>
      </c>
      <c r="O601" s="160">
        <f>ROUND(E601*N601,2)</f>
        <v>0</v>
      </c>
      <c r="P601" s="160">
        <v>0</v>
      </c>
      <c r="Q601" s="160">
        <f>ROUND(E601*P601,2)</f>
        <v>0</v>
      </c>
      <c r="R601" s="160"/>
      <c r="S601" s="160" t="s">
        <v>147</v>
      </c>
      <c r="T601" s="160" t="s">
        <v>140</v>
      </c>
      <c r="U601" s="160">
        <v>0</v>
      </c>
      <c r="V601" s="160">
        <f>ROUND(E601*U601,2)</f>
        <v>0</v>
      </c>
      <c r="W601" s="160"/>
      <c r="X601" s="160" t="s">
        <v>141</v>
      </c>
      <c r="Y601" s="151"/>
      <c r="Z601" s="151"/>
      <c r="AA601" s="151"/>
      <c r="AB601" s="151"/>
      <c r="AC601" s="151"/>
      <c r="AD601" s="151"/>
      <c r="AE601" s="151"/>
      <c r="AF601" s="151"/>
      <c r="AG601" s="151" t="s">
        <v>142</v>
      </c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 x14ac:dyDescent="0.2">
      <c r="A602" s="158"/>
      <c r="B602" s="159"/>
      <c r="C602" s="189" t="s">
        <v>876</v>
      </c>
      <c r="D602" s="162"/>
      <c r="E602" s="163">
        <v>6.03</v>
      </c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51"/>
      <c r="Z602" s="151"/>
      <c r="AA602" s="151"/>
      <c r="AB602" s="151"/>
      <c r="AC602" s="151"/>
      <c r="AD602" s="151"/>
      <c r="AE602" s="151"/>
      <c r="AF602" s="151"/>
      <c r="AG602" s="151" t="s">
        <v>144</v>
      </c>
      <c r="AH602" s="151">
        <v>0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 x14ac:dyDescent="0.2">
      <c r="A603" s="158"/>
      <c r="B603" s="159"/>
      <c r="C603" s="189" t="s">
        <v>877</v>
      </c>
      <c r="D603" s="162"/>
      <c r="E603" s="163">
        <v>2.78</v>
      </c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51"/>
      <c r="Z603" s="151"/>
      <c r="AA603" s="151"/>
      <c r="AB603" s="151"/>
      <c r="AC603" s="151"/>
      <c r="AD603" s="151"/>
      <c r="AE603" s="151"/>
      <c r="AF603" s="151"/>
      <c r="AG603" s="151" t="s">
        <v>144</v>
      </c>
      <c r="AH603" s="151">
        <v>0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 x14ac:dyDescent="0.2">
      <c r="A604" s="173">
        <v>204</v>
      </c>
      <c r="B604" s="174" t="s">
        <v>878</v>
      </c>
      <c r="C604" s="188" t="s">
        <v>879</v>
      </c>
      <c r="D604" s="175" t="s">
        <v>283</v>
      </c>
      <c r="E604" s="176">
        <v>0.87749999999999995</v>
      </c>
      <c r="F604" s="177"/>
      <c r="G604" s="178">
        <f>ROUND(E604*F604,2)</f>
        <v>0</v>
      </c>
      <c r="H604" s="161"/>
      <c r="I604" s="160">
        <f>ROUND(E604*H604,2)</f>
        <v>0</v>
      </c>
      <c r="J604" s="161"/>
      <c r="K604" s="160">
        <f>ROUND(E604*J604,2)</f>
        <v>0</v>
      </c>
      <c r="L604" s="160">
        <v>21</v>
      </c>
      <c r="M604" s="160">
        <f>G604*(1+L604/100)</f>
        <v>0</v>
      </c>
      <c r="N604" s="160">
        <v>0</v>
      </c>
      <c r="O604" s="160">
        <f>ROUND(E604*N604,2)</f>
        <v>0</v>
      </c>
      <c r="P604" s="160">
        <v>0</v>
      </c>
      <c r="Q604" s="160">
        <f>ROUND(E604*P604,2)</f>
        <v>0</v>
      </c>
      <c r="R604" s="160"/>
      <c r="S604" s="160" t="s">
        <v>147</v>
      </c>
      <c r="T604" s="160" t="s">
        <v>140</v>
      </c>
      <c r="U604" s="160">
        <v>0</v>
      </c>
      <c r="V604" s="160">
        <f>ROUND(E604*U604,2)</f>
        <v>0</v>
      </c>
      <c r="W604" s="160"/>
      <c r="X604" s="160" t="s">
        <v>141</v>
      </c>
      <c r="Y604" s="151"/>
      <c r="Z604" s="151"/>
      <c r="AA604" s="151"/>
      <c r="AB604" s="151"/>
      <c r="AC604" s="151"/>
      <c r="AD604" s="151"/>
      <c r="AE604" s="151"/>
      <c r="AF604" s="151"/>
      <c r="AG604" s="151" t="s">
        <v>142</v>
      </c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 x14ac:dyDescent="0.2">
      <c r="A605" s="158"/>
      <c r="B605" s="159"/>
      <c r="C605" s="189" t="s">
        <v>880</v>
      </c>
      <c r="D605" s="162"/>
      <c r="E605" s="163">
        <v>0.88</v>
      </c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51"/>
      <c r="Z605" s="151"/>
      <c r="AA605" s="151"/>
      <c r="AB605" s="151"/>
      <c r="AC605" s="151"/>
      <c r="AD605" s="151"/>
      <c r="AE605" s="151"/>
      <c r="AF605" s="151"/>
      <c r="AG605" s="151" t="s">
        <v>144</v>
      </c>
      <c r="AH605" s="151">
        <v>0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 x14ac:dyDescent="0.2">
      <c r="A606" s="180">
        <v>205</v>
      </c>
      <c r="B606" s="181" t="s">
        <v>881</v>
      </c>
      <c r="C606" s="190" t="s">
        <v>882</v>
      </c>
      <c r="D606" s="182" t="s">
        <v>0</v>
      </c>
      <c r="E606" s="183">
        <v>554.98</v>
      </c>
      <c r="F606" s="184"/>
      <c r="G606" s="185">
        <f>ROUND(E606*F606,2)</f>
        <v>0</v>
      </c>
      <c r="H606" s="161"/>
      <c r="I606" s="160">
        <f>ROUND(E606*H606,2)</f>
        <v>0</v>
      </c>
      <c r="J606" s="161"/>
      <c r="K606" s="160">
        <f>ROUND(E606*J606,2)</f>
        <v>0</v>
      </c>
      <c r="L606" s="160">
        <v>21</v>
      </c>
      <c r="M606" s="160">
        <f>G606*(1+L606/100)</f>
        <v>0</v>
      </c>
      <c r="N606" s="160">
        <v>0</v>
      </c>
      <c r="O606" s="160">
        <f>ROUND(E606*N606,2)</f>
        <v>0</v>
      </c>
      <c r="P606" s="160">
        <v>0</v>
      </c>
      <c r="Q606" s="160">
        <f>ROUND(E606*P606,2)</f>
        <v>0</v>
      </c>
      <c r="R606" s="160"/>
      <c r="S606" s="160" t="s">
        <v>139</v>
      </c>
      <c r="T606" s="160" t="s">
        <v>140</v>
      </c>
      <c r="U606" s="160">
        <v>0</v>
      </c>
      <c r="V606" s="160">
        <f>ROUND(E606*U606,2)</f>
        <v>0</v>
      </c>
      <c r="W606" s="160"/>
      <c r="X606" s="160" t="s">
        <v>141</v>
      </c>
      <c r="Y606" s="151"/>
      <c r="Z606" s="151"/>
      <c r="AA606" s="151"/>
      <c r="AB606" s="151"/>
      <c r="AC606" s="151"/>
      <c r="AD606" s="151"/>
      <c r="AE606" s="151"/>
      <c r="AF606" s="151"/>
      <c r="AG606" s="151" t="s">
        <v>142</v>
      </c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x14ac:dyDescent="0.2">
      <c r="A607" s="167" t="s">
        <v>134</v>
      </c>
      <c r="B607" s="168" t="s">
        <v>98</v>
      </c>
      <c r="C607" s="187" t="s">
        <v>99</v>
      </c>
      <c r="D607" s="169"/>
      <c r="E607" s="170"/>
      <c r="F607" s="171"/>
      <c r="G607" s="172">
        <f>SUMIF(AG608:AG612,"&lt;&gt;NOR",G608:G612)</f>
        <v>0</v>
      </c>
      <c r="H607" s="166"/>
      <c r="I607" s="166">
        <f>SUM(I608:I612)</f>
        <v>0</v>
      </c>
      <c r="J607" s="166"/>
      <c r="K607" s="166">
        <f>SUM(K608:K612)</f>
        <v>0</v>
      </c>
      <c r="L607" s="166"/>
      <c r="M607" s="166">
        <f>SUM(M608:M612)</f>
        <v>0</v>
      </c>
      <c r="N607" s="166"/>
      <c r="O607" s="166">
        <f>SUM(O608:O612)</f>
        <v>0.01</v>
      </c>
      <c r="P607" s="166"/>
      <c r="Q607" s="166">
        <f>SUM(Q608:Q612)</f>
        <v>0</v>
      </c>
      <c r="R607" s="166"/>
      <c r="S607" s="166"/>
      <c r="T607" s="166"/>
      <c r="U607" s="166"/>
      <c r="V607" s="166">
        <f>SUM(V608:V612)</f>
        <v>9.49</v>
      </c>
      <c r="W607" s="166"/>
      <c r="X607" s="166"/>
      <c r="AG607" t="s">
        <v>135</v>
      </c>
    </row>
    <row r="608" spans="1:60" ht="22.5" outlineLevel="1" x14ac:dyDescent="0.2">
      <c r="A608" s="173">
        <v>206</v>
      </c>
      <c r="B608" s="174" t="s">
        <v>883</v>
      </c>
      <c r="C608" s="188" t="s">
        <v>884</v>
      </c>
      <c r="D608" s="175" t="s">
        <v>222</v>
      </c>
      <c r="E608" s="176">
        <v>31.018750000000001</v>
      </c>
      <c r="F608" s="177"/>
      <c r="G608" s="178">
        <f>ROUND(E608*F608,2)</f>
        <v>0</v>
      </c>
      <c r="H608" s="161"/>
      <c r="I608" s="160">
        <f>ROUND(E608*H608,2)</f>
        <v>0</v>
      </c>
      <c r="J608" s="161"/>
      <c r="K608" s="160">
        <f>ROUND(E608*J608,2)</f>
        <v>0</v>
      </c>
      <c r="L608" s="160">
        <v>21</v>
      </c>
      <c r="M608" s="160">
        <f>G608*(1+L608/100)</f>
        <v>0</v>
      </c>
      <c r="N608" s="160">
        <v>4.0000000000000002E-4</v>
      </c>
      <c r="O608" s="160">
        <f>ROUND(E608*N608,2)</f>
        <v>0.01</v>
      </c>
      <c r="P608" s="160">
        <v>0</v>
      </c>
      <c r="Q608" s="160">
        <f>ROUND(E608*P608,2)</f>
        <v>0</v>
      </c>
      <c r="R608" s="160"/>
      <c r="S608" s="160" t="s">
        <v>139</v>
      </c>
      <c r="T608" s="160" t="s">
        <v>140</v>
      </c>
      <c r="U608" s="160">
        <v>0.30599999999999999</v>
      </c>
      <c r="V608" s="160">
        <f>ROUND(E608*U608,2)</f>
        <v>9.49</v>
      </c>
      <c r="W608" s="160"/>
      <c r="X608" s="160" t="s">
        <v>141</v>
      </c>
      <c r="Y608" s="151"/>
      <c r="Z608" s="151"/>
      <c r="AA608" s="151"/>
      <c r="AB608" s="151"/>
      <c r="AC608" s="151"/>
      <c r="AD608" s="151"/>
      <c r="AE608" s="151"/>
      <c r="AF608" s="151"/>
      <c r="AG608" s="151" t="s">
        <v>559</v>
      </c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 x14ac:dyDescent="0.2">
      <c r="A609" s="158"/>
      <c r="B609" s="159"/>
      <c r="C609" s="189" t="s">
        <v>885</v>
      </c>
      <c r="D609" s="162"/>
      <c r="E609" s="163">
        <v>22.5</v>
      </c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51"/>
      <c r="Z609" s="151"/>
      <c r="AA609" s="151"/>
      <c r="AB609" s="151"/>
      <c r="AC609" s="151"/>
      <c r="AD609" s="151"/>
      <c r="AE609" s="151"/>
      <c r="AF609" s="151"/>
      <c r="AG609" s="151" t="s">
        <v>144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 x14ac:dyDescent="0.2">
      <c r="A610" s="158"/>
      <c r="B610" s="159"/>
      <c r="C610" s="189" t="s">
        <v>886</v>
      </c>
      <c r="D610" s="162"/>
      <c r="E610" s="163">
        <v>6.6</v>
      </c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51"/>
      <c r="Z610" s="151"/>
      <c r="AA610" s="151"/>
      <c r="AB610" s="151"/>
      <c r="AC610" s="151"/>
      <c r="AD610" s="151"/>
      <c r="AE610" s="151"/>
      <c r="AF610" s="151"/>
      <c r="AG610" s="151" t="s">
        <v>144</v>
      </c>
      <c r="AH610" s="151">
        <v>0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 x14ac:dyDescent="0.2">
      <c r="A611" s="158"/>
      <c r="B611" s="159"/>
      <c r="C611" s="189" t="s">
        <v>887</v>
      </c>
      <c r="D611" s="162"/>
      <c r="E611" s="163">
        <v>1.92</v>
      </c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51"/>
      <c r="Z611" s="151"/>
      <c r="AA611" s="151"/>
      <c r="AB611" s="151"/>
      <c r="AC611" s="151"/>
      <c r="AD611" s="151"/>
      <c r="AE611" s="151"/>
      <c r="AF611" s="151"/>
      <c r="AG611" s="151" t="s">
        <v>144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 x14ac:dyDescent="0.2">
      <c r="A612" s="180">
        <v>207</v>
      </c>
      <c r="B612" s="181" t="s">
        <v>888</v>
      </c>
      <c r="C612" s="190" t="s">
        <v>889</v>
      </c>
      <c r="D612" s="182" t="s">
        <v>449</v>
      </c>
      <c r="E612" s="183">
        <v>1</v>
      </c>
      <c r="F612" s="184"/>
      <c r="G612" s="185">
        <f>ROUND(E612*F612,2)</f>
        <v>0</v>
      </c>
      <c r="H612" s="161"/>
      <c r="I612" s="160">
        <f>ROUND(E612*H612,2)</f>
        <v>0</v>
      </c>
      <c r="J612" s="161"/>
      <c r="K612" s="160">
        <f>ROUND(E612*J612,2)</f>
        <v>0</v>
      </c>
      <c r="L612" s="160">
        <v>21</v>
      </c>
      <c r="M612" s="160">
        <f>G612*(1+L612/100)</f>
        <v>0</v>
      </c>
      <c r="N612" s="160">
        <v>0</v>
      </c>
      <c r="O612" s="160">
        <f>ROUND(E612*N612,2)</f>
        <v>0</v>
      </c>
      <c r="P612" s="160">
        <v>0</v>
      </c>
      <c r="Q612" s="160">
        <f>ROUND(E612*P612,2)</f>
        <v>0</v>
      </c>
      <c r="R612" s="160"/>
      <c r="S612" s="160" t="s">
        <v>147</v>
      </c>
      <c r="T612" s="160" t="s">
        <v>140</v>
      </c>
      <c r="U612" s="160">
        <v>0</v>
      </c>
      <c r="V612" s="160">
        <f>ROUND(E612*U612,2)</f>
        <v>0</v>
      </c>
      <c r="W612" s="160"/>
      <c r="X612" s="160" t="s">
        <v>444</v>
      </c>
      <c r="Y612" s="151"/>
      <c r="Z612" s="151"/>
      <c r="AA612" s="151"/>
      <c r="AB612" s="151"/>
      <c r="AC612" s="151"/>
      <c r="AD612" s="151"/>
      <c r="AE612" s="151"/>
      <c r="AF612" s="151"/>
      <c r="AG612" s="151" t="s">
        <v>445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x14ac:dyDescent="0.2">
      <c r="A613" s="167" t="s">
        <v>134</v>
      </c>
      <c r="B613" s="168" t="s">
        <v>100</v>
      </c>
      <c r="C613" s="187" t="s">
        <v>101</v>
      </c>
      <c r="D613" s="169"/>
      <c r="E613" s="170"/>
      <c r="F613" s="171"/>
      <c r="G613" s="172">
        <f>SUMIF(AG614:AG624,"&lt;&gt;NOR",G614:G624)</f>
        <v>0</v>
      </c>
      <c r="H613" s="166"/>
      <c r="I613" s="166">
        <f>SUM(I614:I624)</f>
        <v>0</v>
      </c>
      <c r="J613" s="166"/>
      <c r="K613" s="166">
        <f>SUM(K614:K624)</f>
        <v>0</v>
      </c>
      <c r="L613" s="166"/>
      <c r="M613" s="166">
        <f>SUM(M614:M624)</f>
        <v>0</v>
      </c>
      <c r="N613" s="166"/>
      <c r="O613" s="166">
        <f>SUM(O614:O624)</f>
        <v>0.15000000000000002</v>
      </c>
      <c r="P613" s="166"/>
      <c r="Q613" s="166">
        <f>SUM(Q614:Q624)</f>
        <v>0</v>
      </c>
      <c r="R613" s="166"/>
      <c r="S613" s="166"/>
      <c r="T613" s="166"/>
      <c r="U613" s="166"/>
      <c r="V613" s="166">
        <f>SUM(V614:V624)</f>
        <v>106.22999999999999</v>
      </c>
      <c r="W613" s="166"/>
      <c r="X613" s="166"/>
      <c r="AG613" t="s">
        <v>135</v>
      </c>
    </row>
    <row r="614" spans="1:60" outlineLevel="1" x14ac:dyDescent="0.2">
      <c r="A614" s="173">
        <v>208</v>
      </c>
      <c r="B614" s="174" t="s">
        <v>890</v>
      </c>
      <c r="C614" s="188" t="s">
        <v>891</v>
      </c>
      <c r="D614" s="175" t="s">
        <v>222</v>
      </c>
      <c r="E614" s="176">
        <v>230.4</v>
      </c>
      <c r="F614" s="177"/>
      <c r="G614" s="178">
        <f>ROUND(E614*F614,2)</f>
        <v>0</v>
      </c>
      <c r="H614" s="161"/>
      <c r="I614" s="160">
        <f>ROUND(E614*H614,2)</f>
        <v>0</v>
      </c>
      <c r="J614" s="161"/>
      <c r="K614" s="160">
        <f>ROUND(E614*J614,2)</f>
        <v>0</v>
      </c>
      <c r="L614" s="160">
        <v>21</v>
      </c>
      <c r="M614" s="160">
        <f>G614*(1+L614/100)</f>
        <v>0</v>
      </c>
      <c r="N614" s="160">
        <v>0</v>
      </c>
      <c r="O614" s="160">
        <f>ROUND(E614*N614,2)</f>
        <v>0</v>
      </c>
      <c r="P614" s="160">
        <v>0</v>
      </c>
      <c r="Q614" s="160">
        <f>ROUND(E614*P614,2)</f>
        <v>0</v>
      </c>
      <c r="R614" s="160"/>
      <c r="S614" s="160" t="s">
        <v>139</v>
      </c>
      <c r="T614" s="160" t="s">
        <v>140</v>
      </c>
      <c r="U614" s="160">
        <v>6.9709999999999994E-2</v>
      </c>
      <c r="V614" s="160">
        <f>ROUND(E614*U614,2)</f>
        <v>16.059999999999999</v>
      </c>
      <c r="W614" s="160"/>
      <c r="X614" s="160" t="s">
        <v>141</v>
      </c>
      <c r="Y614" s="151"/>
      <c r="Z614" s="151"/>
      <c r="AA614" s="151"/>
      <c r="AB614" s="151"/>
      <c r="AC614" s="151"/>
      <c r="AD614" s="151"/>
      <c r="AE614" s="151"/>
      <c r="AF614" s="151"/>
      <c r="AG614" s="151" t="s">
        <v>559</v>
      </c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 x14ac:dyDescent="0.2">
      <c r="A615" s="158"/>
      <c r="B615" s="159"/>
      <c r="C615" s="189" t="s">
        <v>892</v>
      </c>
      <c r="D615" s="162"/>
      <c r="E615" s="163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51"/>
      <c r="Z615" s="151"/>
      <c r="AA615" s="151"/>
      <c r="AB615" s="151"/>
      <c r="AC615" s="151"/>
      <c r="AD615" s="151"/>
      <c r="AE615" s="151"/>
      <c r="AF615" s="151"/>
      <c r="AG615" s="151" t="s">
        <v>144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1" x14ac:dyDescent="0.2">
      <c r="A616" s="158"/>
      <c r="B616" s="159"/>
      <c r="C616" s="189" t="s">
        <v>893</v>
      </c>
      <c r="D616" s="162"/>
      <c r="E616" s="163">
        <v>230.4</v>
      </c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51"/>
      <c r="Z616" s="151"/>
      <c r="AA616" s="151"/>
      <c r="AB616" s="151"/>
      <c r="AC616" s="151"/>
      <c r="AD616" s="151"/>
      <c r="AE616" s="151"/>
      <c r="AF616" s="151"/>
      <c r="AG616" s="151" t="s">
        <v>144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 x14ac:dyDescent="0.2">
      <c r="A617" s="158"/>
      <c r="B617" s="159"/>
      <c r="C617" s="189" t="s">
        <v>894</v>
      </c>
      <c r="D617" s="162"/>
      <c r="E617" s="163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51"/>
      <c r="Z617" s="151"/>
      <c r="AA617" s="151"/>
      <c r="AB617" s="151"/>
      <c r="AC617" s="151"/>
      <c r="AD617" s="151"/>
      <c r="AE617" s="151"/>
      <c r="AF617" s="151"/>
      <c r="AG617" s="151" t="s">
        <v>144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 x14ac:dyDescent="0.2">
      <c r="A618" s="173">
        <v>209</v>
      </c>
      <c r="B618" s="174" t="s">
        <v>895</v>
      </c>
      <c r="C618" s="188" t="s">
        <v>896</v>
      </c>
      <c r="D618" s="175" t="s">
        <v>222</v>
      </c>
      <c r="E618" s="176">
        <v>671</v>
      </c>
      <c r="F618" s="177"/>
      <c r="G618" s="178">
        <f>ROUND(E618*F618,2)</f>
        <v>0</v>
      </c>
      <c r="H618" s="161"/>
      <c r="I618" s="160">
        <f>ROUND(E618*H618,2)</f>
        <v>0</v>
      </c>
      <c r="J618" s="161"/>
      <c r="K618" s="160">
        <f>ROUND(E618*J618,2)</f>
        <v>0</v>
      </c>
      <c r="L618" s="160">
        <v>21</v>
      </c>
      <c r="M618" s="160">
        <f>G618*(1+L618/100)</f>
        <v>0</v>
      </c>
      <c r="N618" s="160">
        <v>6.9999999999999994E-5</v>
      </c>
      <c r="O618" s="160">
        <f>ROUND(E618*N618,2)</f>
        <v>0.05</v>
      </c>
      <c r="P618" s="160">
        <v>0</v>
      </c>
      <c r="Q618" s="160">
        <f>ROUND(E618*P618,2)</f>
        <v>0</v>
      </c>
      <c r="R618" s="160"/>
      <c r="S618" s="160" t="s">
        <v>139</v>
      </c>
      <c r="T618" s="160" t="s">
        <v>140</v>
      </c>
      <c r="U618" s="160">
        <v>3.2480000000000002E-2</v>
      </c>
      <c r="V618" s="160">
        <f>ROUND(E618*U618,2)</f>
        <v>21.79</v>
      </c>
      <c r="W618" s="160"/>
      <c r="X618" s="160" t="s">
        <v>141</v>
      </c>
      <c r="Y618" s="151"/>
      <c r="Z618" s="151"/>
      <c r="AA618" s="151"/>
      <c r="AB618" s="151"/>
      <c r="AC618" s="151"/>
      <c r="AD618" s="151"/>
      <c r="AE618" s="151"/>
      <c r="AF618" s="151"/>
      <c r="AG618" s="151" t="s">
        <v>559</v>
      </c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 x14ac:dyDescent="0.2">
      <c r="A619" s="158"/>
      <c r="B619" s="159"/>
      <c r="C619" s="189" t="s">
        <v>897</v>
      </c>
      <c r="D619" s="162"/>
      <c r="E619" s="163">
        <v>109</v>
      </c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51"/>
      <c r="Z619" s="151"/>
      <c r="AA619" s="151"/>
      <c r="AB619" s="151"/>
      <c r="AC619" s="151"/>
      <c r="AD619" s="151"/>
      <c r="AE619" s="151"/>
      <c r="AF619" s="151"/>
      <c r="AG619" s="151" t="s">
        <v>144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 x14ac:dyDescent="0.2">
      <c r="A620" s="158"/>
      <c r="B620" s="159"/>
      <c r="C620" s="189" t="s">
        <v>898</v>
      </c>
      <c r="D620" s="162"/>
      <c r="E620" s="163">
        <v>384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51"/>
      <c r="Z620" s="151"/>
      <c r="AA620" s="151"/>
      <c r="AB620" s="151"/>
      <c r="AC620" s="151"/>
      <c r="AD620" s="151"/>
      <c r="AE620" s="151"/>
      <c r="AF620" s="151"/>
      <c r="AG620" s="151" t="s">
        <v>144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 x14ac:dyDescent="0.2">
      <c r="A621" s="158"/>
      <c r="B621" s="159"/>
      <c r="C621" s="189" t="s">
        <v>327</v>
      </c>
      <c r="D621" s="162"/>
      <c r="E621" s="163">
        <v>33.5</v>
      </c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51"/>
      <c r="Z621" s="151"/>
      <c r="AA621" s="151"/>
      <c r="AB621" s="151"/>
      <c r="AC621" s="151"/>
      <c r="AD621" s="151"/>
      <c r="AE621" s="151"/>
      <c r="AF621" s="151"/>
      <c r="AG621" s="151" t="s">
        <v>144</v>
      </c>
      <c r="AH621" s="151">
        <v>0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 x14ac:dyDescent="0.2">
      <c r="A622" s="158"/>
      <c r="B622" s="159"/>
      <c r="C622" s="189" t="s">
        <v>328</v>
      </c>
      <c r="D622" s="162"/>
      <c r="E622" s="163">
        <v>59.5</v>
      </c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51"/>
      <c r="Z622" s="151"/>
      <c r="AA622" s="151"/>
      <c r="AB622" s="151"/>
      <c r="AC622" s="151"/>
      <c r="AD622" s="151"/>
      <c r="AE622" s="151"/>
      <c r="AF622" s="151"/>
      <c r="AG622" s="151" t="s">
        <v>144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1" x14ac:dyDescent="0.2">
      <c r="A623" s="158"/>
      <c r="B623" s="159"/>
      <c r="C623" s="189" t="s">
        <v>329</v>
      </c>
      <c r="D623" s="162"/>
      <c r="E623" s="163">
        <v>85</v>
      </c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51"/>
      <c r="Z623" s="151"/>
      <c r="AA623" s="151"/>
      <c r="AB623" s="151"/>
      <c r="AC623" s="151"/>
      <c r="AD623" s="151"/>
      <c r="AE623" s="151"/>
      <c r="AF623" s="151"/>
      <c r="AG623" s="151" t="s">
        <v>144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 x14ac:dyDescent="0.2">
      <c r="A624" s="180">
        <v>210</v>
      </c>
      <c r="B624" s="181" t="s">
        <v>899</v>
      </c>
      <c r="C624" s="190" t="s">
        <v>900</v>
      </c>
      <c r="D624" s="182" t="s">
        <v>222</v>
      </c>
      <c r="E624" s="183">
        <v>671</v>
      </c>
      <c r="F624" s="184"/>
      <c r="G624" s="185">
        <f>ROUND(E624*F624,2)</f>
        <v>0</v>
      </c>
      <c r="H624" s="161"/>
      <c r="I624" s="160">
        <f>ROUND(E624*H624,2)</f>
        <v>0</v>
      </c>
      <c r="J624" s="161"/>
      <c r="K624" s="160">
        <f>ROUND(E624*J624,2)</f>
        <v>0</v>
      </c>
      <c r="L624" s="160">
        <v>21</v>
      </c>
      <c r="M624" s="160">
        <f>G624*(1+L624/100)</f>
        <v>0</v>
      </c>
      <c r="N624" s="160">
        <v>1.4999999999999999E-4</v>
      </c>
      <c r="O624" s="160">
        <f>ROUND(E624*N624,2)</f>
        <v>0.1</v>
      </c>
      <c r="P624" s="160">
        <v>0</v>
      </c>
      <c r="Q624" s="160">
        <f>ROUND(E624*P624,2)</f>
        <v>0</v>
      </c>
      <c r="R624" s="160"/>
      <c r="S624" s="160" t="s">
        <v>139</v>
      </c>
      <c r="T624" s="160" t="s">
        <v>140</v>
      </c>
      <c r="U624" s="160">
        <v>0.10191</v>
      </c>
      <c r="V624" s="160">
        <f>ROUND(E624*U624,2)</f>
        <v>68.38</v>
      </c>
      <c r="W624" s="160"/>
      <c r="X624" s="160" t="s">
        <v>141</v>
      </c>
      <c r="Y624" s="151"/>
      <c r="Z624" s="151"/>
      <c r="AA624" s="151"/>
      <c r="AB624" s="151"/>
      <c r="AC624" s="151"/>
      <c r="AD624" s="151"/>
      <c r="AE624" s="151"/>
      <c r="AF624" s="151"/>
      <c r="AG624" s="151" t="s">
        <v>559</v>
      </c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x14ac:dyDescent="0.2">
      <c r="A625" s="167" t="s">
        <v>134</v>
      </c>
      <c r="B625" s="168" t="s">
        <v>102</v>
      </c>
      <c r="C625" s="187" t="s">
        <v>103</v>
      </c>
      <c r="D625" s="169"/>
      <c r="E625" s="170"/>
      <c r="F625" s="171"/>
      <c r="G625" s="172">
        <f>SUMIF(AG626:AG626,"&lt;&gt;NOR",G626:G626)</f>
        <v>0</v>
      </c>
      <c r="H625" s="166"/>
      <c r="I625" s="166">
        <f>SUM(I626:I626)</f>
        <v>0</v>
      </c>
      <c r="J625" s="166"/>
      <c r="K625" s="166">
        <f>SUM(K626:K626)</f>
        <v>0</v>
      </c>
      <c r="L625" s="166"/>
      <c r="M625" s="166">
        <f>SUM(M626:M626)</f>
        <v>0</v>
      </c>
      <c r="N625" s="166"/>
      <c r="O625" s="166">
        <f>SUM(O626:O626)</f>
        <v>0</v>
      </c>
      <c r="P625" s="166"/>
      <c r="Q625" s="166">
        <f>SUM(Q626:Q626)</f>
        <v>0</v>
      </c>
      <c r="R625" s="166"/>
      <c r="S625" s="166"/>
      <c r="T625" s="166"/>
      <c r="U625" s="166"/>
      <c r="V625" s="166">
        <f>SUM(V626:V626)</f>
        <v>0</v>
      </c>
      <c r="W625" s="166"/>
      <c r="X625" s="166"/>
      <c r="AG625" t="s">
        <v>135</v>
      </c>
    </row>
    <row r="626" spans="1:60" outlineLevel="1" x14ac:dyDescent="0.2">
      <c r="A626" s="180">
        <v>211</v>
      </c>
      <c r="B626" s="181" t="s">
        <v>901</v>
      </c>
      <c r="C626" s="190" t="s">
        <v>902</v>
      </c>
      <c r="D626" s="182" t="s">
        <v>449</v>
      </c>
      <c r="E626" s="183">
        <v>1</v>
      </c>
      <c r="F626" s="184"/>
      <c r="G626" s="185">
        <f>ROUND(E626*F626,2)</f>
        <v>0</v>
      </c>
      <c r="H626" s="161"/>
      <c r="I626" s="160">
        <f>ROUND(E626*H626,2)</f>
        <v>0</v>
      </c>
      <c r="J626" s="161"/>
      <c r="K626" s="160">
        <f>ROUND(E626*J626,2)</f>
        <v>0</v>
      </c>
      <c r="L626" s="160">
        <v>21</v>
      </c>
      <c r="M626" s="160">
        <f>G626*(1+L626/100)</f>
        <v>0</v>
      </c>
      <c r="N626" s="160">
        <v>0</v>
      </c>
      <c r="O626" s="160">
        <f>ROUND(E626*N626,2)</f>
        <v>0</v>
      </c>
      <c r="P626" s="160">
        <v>0</v>
      </c>
      <c r="Q626" s="160">
        <f>ROUND(E626*P626,2)</f>
        <v>0</v>
      </c>
      <c r="R626" s="160"/>
      <c r="S626" s="160" t="s">
        <v>147</v>
      </c>
      <c r="T626" s="160" t="s">
        <v>140</v>
      </c>
      <c r="U626" s="160">
        <v>0</v>
      </c>
      <c r="V626" s="160">
        <f>ROUND(E626*U626,2)</f>
        <v>0</v>
      </c>
      <c r="W626" s="160"/>
      <c r="X626" s="160" t="s">
        <v>444</v>
      </c>
      <c r="Y626" s="151"/>
      <c r="Z626" s="151"/>
      <c r="AA626" s="151"/>
      <c r="AB626" s="151"/>
      <c r="AC626" s="151"/>
      <c r="AD626" s="151"/>
      <c r="AE626" s="151"/>
      <c r="AF626" s="151"/>
      <c r="AG626" s="151" t="s">
        <v>445</v>
      </c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x14ac:dyDescent="0.2">
      <c r="A627" s="167" t="s">
        <v>134</v>
      </c>
      <c r="B627" s="168" t="s">
        <v>104</v>
      </c>
      <c r="C627" s="187" t="s">
        <v>105</v>
      </c>
      <c r="D627" s="169"/>
      <c r="E627" s="170"/>
      <c r="F627" s="171"/>
      <c r="G627" s="172">
        <f>SUMIF(AG628:AG644,"&lt;&gt;NOR",G628:G644)</f>
        <v>0</v>
      </c>
      <c r="H627" s="166"/>
      <c r="I627" s="166">
        <f>SUM(I628:I644)</f>
        <v>0</v>
      </c>
      <c r="J627" s="166"/>
      <c r="K627" s="166">
        <f>SUM(K628:K644)</f>
        <v>0</v>
      </c>
      <c r="L627" s="166"/>
      <c r="M627" s="166">
        <f>SUM(M628:M644)</f>
        <v>0</v>
      </c>
      <c r="N627" s="166"/>
      <c r="O627" s="166">
        <f>SUM(O628:O644)</f>
        <v>0</v>
      </c>
      <c r="P627" s="166"/>
      <c r="Q627" s="166">
        <f>SUM(Q628:Q644)</f>
        <v>0</v>
      </c>
      <c r="R627" s="166"/>
      <c r="S627" s="166"/>
      <c r="T627" s="166"/>
      <c r="U627" s="166"/>
      <c r="V627" s="166">
        <f>SUM(V628:V644)</f>
        <v>574.29000000000008</v>
      </c>
      <c r="W627" s="166"/>
      <c r="X627" s="166"/>
      <c r="AG627" t="s">
        <v>135</v>
      </c>
    </row>
    <row r="628" spans="1:60" outlineLevel="1" x14ac:dyDescent="0.2">
      <c r="A628" s="180">
        <v>212</v>
      </c>
      <c r="B628" s="181" t="s">
        <v>903</v>
      </c>
      <c r="C628" s="190" t="s">
        <v>904</v>
      </c>
      <c r="D628" s="182" t="s">
        <v>187</v>
      </c>
      <c r="E628" s="183">
        <v>89.260530000000003</v>
      </c>
      <c r="F628" s="184"/>
      <c r="G628" s="185">
        <f t="shared" ref="G628:G635" si="14">ROUND(E628*F628,2)</f>
        <v>0</v>
      </c>
      <c r="H628" s="161"/>
      <c r="I628" s="160">
        <f t="shared" ref="I628:I635" si="15">ROUND(E628*H628,2)</f>
        <v>0</v>
      </c>
      <c r="J628" s="161"/>
      <c r="K628" s="160">
        <f t="shared" ref="K628:K635" si="16">ROUND(E628*J628,2)</f>
        <v>0</v>
      </c>
      <c r="L628" s="160">
        <v>21</v>
      </c>
      <c r="M628" s="160">
        <f t="shared" ref="M628:M635" si="17">G628*(1+L628/100)</f>
        <v>0</v>
      </c>
      <c r="N628" s="160">
        <v>0</v>
      </c>
      <c r="O628" s="160">
        <f t="shared" ref="O628:O635" si="18">ROUND(E628*N628,2)</f>
        <v>0</v>
      </c>
      <c r="P628" s="160">
        <v>0</v>
      </c>
      <c r="Q628" s="160">
        <f t="shared" ref="Q628:Q635" si="19">ROUND(E628*P628,2)</f>
        <v>0</v>
      </c>
      <c r="R628" s="160"/>
      <c r="S628" s="160" t="s">
        <v>139</v>
      </c>
      <c r="T628" s="160" t="s">
        <v>140</v>
      </c>
      <c r="U628" s="160">
        <v>2.0089999999999999</v>
      </c>
      <c r="V628" s="160">
        <f t="shared" ref="V628:V635" si="20">ROUND(E628*U628,2)</f>
        <v>179.32</v>
      </c>
      <c r="W628" s="160"/>
      <c r="X628" s="160" t="s">
        <v>141</v>
      </c>
      <c r="Y628" s="151"/>
      <c r="Z628" s="151"/>
      <c r="AA628" s="151"/>
      <c r="AB628" s="151"/>
      <c r="AC628" s="151"/>
      <c r="AD628" s="151"/>
      <c r="AE628" s="151"/>
      <c r="AF628" s="151"/>
      <c r="AG628" s="151" t="s">
        <v>905</v>
      </c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1" x14ac:dyDescent="0.2">
      <c r="A629" s="180">
        <v>213</v>
      </c>
      <c r="B629" s="181" t="s">
        <v>906</v>
      </c>
      <c r="C629" s="190" t="s">
        <v>907</v>
      </c>
      <c r="D629" s="182" t="s">
        <v>187</v>
      </c>
      <c r="E629" s="183">
        <v>178.52106000000001</v>
      </c>
      <c r="F629" s="184"/>
      <c r="G629" s="185">
        <f t="shared" si="14"/>
        <v>0</v>
      </c>
      <c r="H629" s="161"/>
      <c r="I629" s="160">
        <f t="shared" si="15"/>
        <v>0</v>
      </c>
      <c r="J629" s="161"/>
      <c r="K629" s="160">
        <f t="shared" si="16"/>
        <v>0</v>
      </c>
      <c r="L629" s="160">
        <v>21</v>
      </c>
      <c r="M629" s="160">
        <f t="shared" si="17"/>
        <v>0</v>
      </c>
      <c r="N629" s="160">
        <v>0</v>
      </c>
      <c r="O629" s="160">
        <f t="shared" si="18"/>
        <v>0</v>
      </c>
      <c r="P629" s="160">
        <v>0</v>
      </c>
      <c r="Q629" s="160">
        <f t="shared" si="19"/>
        <v>0</v>
      </c>
      <c r="R629" s="160"/>
      <c r="S629" s="160" t="s">
        <v>139</v>
      </c>
      <c r="T629" s="160" t="s">
        <v>140</v>
      </c>
      <c r="U629" s="160">
        <v>0.95899999999999996</v>
      </c>
      <c r="V629" s="160">
        <f t="shared" si="20"/>
        <v>171.2</v>
      </c>
      <c r="W629" s="160"/>
      <c r="X629" s="160" t="s">
        <v>141</v>
      </c>
      <c r="Y629" s="151"/>
      <c r="Z629" s="151"/>
      <c r="AA629" s="151"/>
      <c r="AB629" s="151"/>
      <c r="AC629" s="151"/>
      <c r="AD629" s="151"/>
      <c r="AE629" s="151"/>
      <c r="AF629" s="151"/>
      <c r="AG629" s="151" t="s">
        <v>905</v>
      </c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 x14ac:dyDescent="0.2">
      <c r="A630" s="180">
        <v>214</v>
      </c>
      <c r="B630" s="181" t="s">
        <v>908</v>
      </c>
      <c r="C630" s="190" t="s">
        <v>909</v>
      </c>
      <c r="D630" s="182" t="s">
        <v>187</v>
      </c>
      <c r="E630" s="183">
        <v>89.260530000000003</v>
      </c>
      <c r="F630" s="184"/>
      <c r="G630" s="185">
        <f t="shared" si="14"/>
        <v>0</v>
      </c>
      <c r="H630" s="161"/>
      <c r="I630" s="160">
        <f t="shared" si="15"/>
        <v>0</v>
      </c>
      <c r="J630" s="161"/>
      <c r="K630" s="160">
        <f t="shared" si="16"/>
        <v>0</v>
      </c>
      <c r="L630" s="160">
        <v>21</v>
      </c>
      <c r="M630" s="160">
        <f t="shared" si="17"/>
        <v>0</v>
      </c>
      <c r="N630" s="160">
        <v>0</v>
      </c>
      <c r="O630" s="160">
        <f t="shared" si="18"/>
        <v>0</v>
      </c>
      <c r="P630" s="160">
        <v>0</v>
      </c>
      <c r="Q630" s="160">
        <f t="shared" si="19"/>
        <v>0</v>
      </c>
      <c r="R630" s="160"/>
      <c r="S630" s="160" t="s">
        <v>139</v>
      </c>
      <c r="T630" s="160" t="s">
        <v>140</v>
      </c>
      <c r="U630" s="160">
        <v>0.55000000000000004</v>
      </c>
      <c r="V630" s="160">
        <f t="shared" si="20"/>
        <v>49.09</v>
      </c>
      <c r="W630" s="160"/>
      <c r="X630" s="160" t="s">
        <v>141</v>
      </c>
      <c r="Y630" s="151"/>
      <c r="Z630" s="151"/>
      <c r="AA630" s="151"/>
      <c r="AB630" s="151"/>
      <c r="AC630" s="151"/>
      <c r="AD630" s="151"/>
      <c r="AE630" s="151"/>
      <c r="AF630" s="151"/>
      <c r="AG630" s="151" t="s">
        <v>905</v>
      </c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 x14ac:dyDescent="0.2">
      <c r="A631" s="180">
        <v>215</v>
      </c>
      <c r="B631" s="181" t="s">
        <v>910</v>
      </c>
      <c r="C631" s="190" t="s">
        <v>911</v>
      </c>
      <c r="D631" s="182" t="s">
        <v>187</v>
      </c>
      <c r="E631" s="183">
        <v>89.260530000000003</v>
      </c>
      <c r="F631" s="184"/>
      <c r="G631" s="185">
        <f t="shared" si="14"/>
        <v>0</v>
      </c>
      <c r="H631" s="161"/>
      <c r="I631" s="160">
        <f t="shared" si="15"/>
        <v>0</v>
      </c>
      <c r="J631" s="161"/>
      <c r="K631" s="160">
        <f t="shared" si="16"/>
        <v>0</v>
      </c>
      <c r="L631" s="160">
        <v>21</v>
      </c>
      <c r="M631" s="160">
        <f t="shared" si="17"/>
        <v>0</v>
      </c>
      <c r="N631" s="160">
        <v>0</v>
      </c>
      <c r="O631" s="160">
        <f t="shared" si="18"/>
        <v>0</v>
      </c>
      <c r="P631" s="160">
        <v>0</v>
      </c>
      <c r="Q631" s="160">
        <f t="shared" si="19"/>
        <v>0</v>
      </c>
      <c r="R631" s="160"/>
      <c r="S631" s="160" t="s">
        <v>139</v>
      </c>
      <c r="T631" s="160" t="s">
        <v>140</v>
      </c>
      <c r="U631" s="160">
        <v>0.49</v>
      </c>
      <c r="V631" s="160">
        <f t="shared" si="20"/>
        <v>43.74</v>
      </c>
      <c r="W631" s="160"/>
      <c r="X631" s="160" t="s">
        <v>141</v>
      </c>
      <c r="Y631" s="151"/>
      <c r="Z631" s="151"/>
      <c r="AA631" s="151"/>
      <c r="AB631" s="151"/>
      <c r="AC631" s="151"/>
      <c r="AD631" s="151"/>
      <c r="AE631" s="151"/>
      <c r="AF631" s="151"/>
      <c r="AG631" s="151" t="s">
        <v>905</v>
      </c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 x14ac:dyDescent="0.2">
      <c r="A632" s="180">
        <v>216</v>
      </c>
      <c r="B632" s="181" t="s">
        <v>912</v>
      </c>
      <c r="C632" s="190" t="s">
        <v>913</v>
      </c>
      <c r="D632" s="182" t="s">
        <v>187</v>
      </c>
      <c r="E632" s="183">
        <v>892.60532000000001</v>
      </c>
      <c r="F632" s="184"/>
      <c r="G632" s="185">
        <f t="shared" si="14"/>
        <v>0</v>
      </c>
      <c r="H632" s="161"/>
      <c r="I632" s="160">
        <f t="shared" si="15"/>
        <v>0</v>
      </c>
      <c r="J632" s="161"/>
      <c r="K632" s="160">
        <f t="shared" si="16"/>
        <v>0</v>
      </c>
      <c r="L632" s="160">
        <v>21</v>
      </c>
      <c r="M632" s="160">
        <f t="shared" si="17"/>
        <v>0</v>
      </c>
      <c r="N632" s="160">
        <v>0</v>
      </c>
      <c r="O632" s="160">
        <f t="shared" si="18"/>
        <v>0</v>
      </c>
      <c r="P632" s="160">
        <v>0</v>
      </c>
      <c r="Q632" s="160">
        <f t="shared" si="19"/>
        <v>0</v>
      </c>
      <c r="R632" s="160"/>
      <c r="S632" s="160" t="s">
        <v>139</v>
      </c>
      <c r="T632" s="160" t="s">
        <v>140</v>
      </c>
      <c r="U632" s="160">
        <v>0</v>
      </c>
      <c r="V632" s="160">
        <f t="shared" si="20"/>
        <v>0</v>
      </c>
      <c r="W632" s="160"/>
      <c r="X632" s="160" t="s">
        <v>141</v>
      </c>
      <c r="Y632" s="151"/>
      <c r="Z632" s="151"/>
      <c r="AA632" s="151"/>
      <c r="AB632" s="151"/>
      <c r="AC632" s="151"/>
      <c r="AD632" s="151"/>
      <c r="AE632" s="151"/>
      <c r="AF632" s="151"/>
      <c r="AG632" s="151" t="s">
        <v>905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 x14ac:dyDescent="0.2">
      <c r="A633" s="180">
        <v>217</v>
      </c>
      <c r="B633" s="181" t="s">
        <v>914</v>
      </c>
      <c r="C633" s="190" t="s">
        <v>915</v>
      </c>
      <c r="D633" s="182" t="s">
        <v>187</v>
      </c>
      <c r="E633" s="183">
        <v>89.260530000000003</v>
      </c>
      <c r="F633" s="184"/>
      <c r="G633" s="185">
        <f t="shared" si="14"/>
        <v>0</v>
      </c>
      <c r="H633" s="161"/>
      <c r="I633" s="160">
        <f t="shared" si="15"/>
        <v>0</v>
      </c>
      <c r="J633" s="161"/>
      <c r="K633" s="160">
        <f t="shared" si="16"/>
        <v>0</v>
      </c>
      <c r="L633" s="160">
        <v>21</v>
      </c>
      <c r="M633" s="160">
        <f t="shared" si="17"/>
        <v>0</v>
      </c>
      <c r="N633" s="160">
        <v>0</v>
      </c>
      <c r="O633" s="160">
        <f t="shared" si="18"/>
        <v>0</v>
      </c>
      <c r="P633" s="160">
        <v>0</v>
      </c>
      <c r="Q633" s="160">
        <f t="shared" si="19"/>
        <v>0</v>
      </c>
      <c r="R633" s="160"/>
      <c r="S633" s="160" t="s">
        <v>139</v>
      </c>
      <c r="T633" s="160" t="s">
        <v>140</v>
      </c>
      <c r="U633" s="160">
        <v>0.94199999999999995</v>
      </c>
      <c r="V633" s="160">
        <f t="shared" si="20"/>
        <v>84.08</v>
      </c>
      <c r="W633" s="160"/>
      <c r="X633" s="160" t="s">
        <v>141</v>
      </c>
      <c r="Y633" s="151"/>
      <c r="Z633" s="151"/>
      <c r="AA633" s="151"/>
      <c r="AB633" s="151"/>
      <c r="AC633" s="151"/>
      <c r="AD633" s="151"/>
      <c r="AE633" s="151"/>
      <c r="AF633" s="151"/>
      <c r="AG633" s="151" t="s">
        <v>905</v>
      </c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 x14ac:dyDescent="0.2">
      <c r="A634" s="180">
        <v>218</v>
      </c>
      <c r="B634" s="181" t="s">
        <v>916</v>
      </c>
      <c r="C634" s="190" t="s">
        <v>917</v>
      </c>
      <c r="D634" s="182" t="s">
        <v>187</v>
      </c>
      <c r="E634" s="183">
        <v>446.30266</v>
      </c>
      <c r="F634" s="184"/>
      <c r="G634" s="185">
        <f t="shared" si="14"/>
        <v>0</v>
      </c>
      <c r="H634" s="161"/>
      <c r="I634" s="160">
        <f t="shared" si="15"/>
        <v>0</v>
      </c>
      <c r="J634" s="161"/>
      <c r="K634" s="160">
        <f t="shared" si="16"/>
        <v>0</v>
      </c>
      <c r="L634" s="160">
        <v>21</v>
      </c>
      <c r="M634" s="160">
        <f t="shared" si="17"/>
        <v>0</v>
      </c>
      <c r="N634" s="160">
        <v>0</v>
      </c>
      <c r="O634" s="160">
        <f t="shared" si="18"/>
        <v>0</v>
      </c>
      <c r="P634" s="160">
        <v>0</v>
      </c>
      <c r="Q634" s="160">
        <f t="shared" si="19"/>
        <v>0</v>
      </c>
      <c r="R634" s="160"/>
      <c r="S634" s="160" t="s">
        <v>139</v>
      </c>
      <c r="T634" s="160" t="s">
        <v>140</v>
      </c>
      <c r="U634" s="160">
        <v>0.105</v>
      </c>
      <c r="V634" s="160">
        <f t="shared" si="20"/>
        <v>46.86</v>
      </c>
      <c r="W634" s="160"/>
      <c r="X634" s="160" t="s">
        <v>141</v>
      </c>
      <c r="Y634" s="151"/>
      <c r="Z634" s="151"/>
      <c r="AA634" s="151"/>
      <c r="AB634" s="151"/>
      <c r="AC634" s="151"/>
      <c r="AD634" s="151"/>
      <c r="AE634" s="151"/>
      <c r="AF634" s="151"/>
      <c r="AG634" s="151" t="s">
        <v>905</v>
      </c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 x14ac:dyDescent="0.2">
      <c r="A635" s="173">
        <v>219</v>
      </c>
      <c r="B635" s="174" t="s">
        <v>918</v>
      </c>
      <c r="C635" s="188" t="s">
        <v>919</v>
      </c>
      <c r="D635" s="175" t="s">
        <v>187</v>
      </c>
      <c r="E635" s="176">
        <v>43.201000000000001</v>
      </c>
      <c r="F635" s="177"/>
      <c r="G635" s="178">
        <f t="shared" si="14"/>
        <v>0</v>
      </c>
      <c r="H635" s="161"/>
      <c r="I635" s="160">
        <f t="shared" si="15"/>
        <v>0</v>
      </c>
      <c r="J635" s="161"/>
      <c r="K635" s="160">
        <f t="shared" si="16"/>
        <v>0</v>
      </c>
      <c r="L635" s="160">
        <v>21</v>
      </c>
      <c r="M635" s="160">
        <f t="shared" si="17"/>
        <v>0</v>
      </c>
      <c r="N635" s="160">
        <v>0</v>
      </c>
      <c r="O635" s="160">
        <f t="shared" si="18"/>
        <v>0</v>
      </c>
      <c r="P635" s="160">
        <v>0</v>
      </c>
      <c r="Q635" s="160">
        <f t="shared" si="19"/>
        <v>0</v>
      </c>
      <c r="R635" s="160"/>
      <c r="S635" s="160" t="s">
        <v>139</v>
      </c>
      <c r="T635" s="160" t="s">
        <v>140</v>
      </c>
      <c r="U635" s="160">
        <v>0</v>
      </c>
      <c r="V635" s="160">
        <f t="shared" si="20"/>
        <v>0</v>
      </c>
      <c r="W635" s="160"/>
      <c r="X635" s="160" t="s">
        <v>141</v>
      </c>
      <c r="Y635" s="151"/>
      <c r="Z635" s="151"/>
      <c r="AA635" s="151"/>
      <c r="AB635" s="151"/>
      <c r="AC635" s="151"/>
      <c r="AD635" s="151"/>
      <c r="AE635" s="151"/>
      <c r="AF635" s="151"/>
      <c r="AG635" s="151" t="s">
        <v>142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1" x14ac:dyDescent="0.2">
      <c r="A636" s="158"/>
      <c r="B636" s="159"/>
      <c r="C636" s="189" t="s">
        <v>920</v>
      </c>
      <c r="D636" s="162"/>
      <c r="E636" s="163">
        <v>43.2</v>
      </c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51"/>
      <c r="Z636" s="151"/>
      <c r="AA636" s="151"/>
      <c r="AB636" s="151"/>
      <c r="AC636" s="151"/>
      <c r="AD636" s="151"/>
      <c r="AE636" s="151"/>
      <c r="AF636" s="151"/>
      <c r="AG636" s="151" t="s">
        <v>144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1" x14ac:dyDescent="0.2">
      <c r="A637" s="173">
        <v>220</v>
      </c>
      <c r="B637" s="174" t="s">
        <v>921</v>
      </c>
      <c r="C637" s="188" t="s">
        <v>922</v>
      </c>
      <c r="D637" s="175" t="s">
        <v>187</v>
      </c>
      <c r="E637" s="176">
        <v>21.71</v>
      </c>
      <c r="F637" s="177"/>
      <c r="G637" s="178">
        <f>ROUND(E637*F637,2)</f>
        <v>0</v>
      </c>
      <c r="H637" s="161"/>
      <c r="I637" s="160">
        <f>ROUND(E637*H637,2)</f>
        <v>0</v>
      </c>
      <c r="J637" s="161"/>
      <c r="K637" s="160">
        <f>ROUND(E637*J637,2)</f>
        <v>0</v>
      </c>
      <c r="L637" s="160">
        <v>21</v>
      </c>
      <c r="M637" s="160">
        <f>G637*(1+L637/100)</f>
        <v>0</v>
      </c>
      <c r="N637" s="160">
        <v>0</v>
      </c>
      <c r="O637" s="160">
        <f>ROUND(E637*N637,2)</f>
        <v>0</v>
      </c>
      <c r="P637" s="160">
        <v>0</v>
      </c>
      <c r="Q637" s="160">
        <f>ROUND(E637*P637,2)</f>
        <v>0</v>
      </c>
      <c r="R637" s="160"/>
      <c r="S637" s="160" t="s">
        <v>139</v>
      </c>
      <c r="T637" s="160" t="s">
        <v>140</v>
      </c>
      <c r="U637" s="160">
        <v>0</v>
      </c>
      <c r="V637" s="160">
        <f>ROUND(E637*U637,2)</f>
        <v>0</v>
      </c>
      <c r="W637" s="160"/>
      <c r="X637" s="160" t="s">
        <v>141</v>
      </c>
      <c r="Y637" s="151"/>
      <c r="Z637" s="151"/>
      <c r="AA637" s="151"/>
      <c r="AB637" s="151"/>
      <c r="AC637" s="151"/>
      <c r="AD637" s="151"/>
      <c r="AE637" s="151"/>
      <c r="AF637" s="151"/>
      <c r="AG637" s="151" t="s">
        <v>142</v>
      </c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 x14ac:dyDescent="0.2">
      <c r="A638" s="158"/>
      <c r="B638" s="159"/>
      <c r="C638" s="189" t="s">
        <v>923</v>
      </c>
      <c r="D638" s="162"/>
      <c r="E638" s="163">
        <v>21.71</v>
      </c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51"/>
      <c r="Z638" s="151"/>
      <c r="AA638" s="151"/>
      <c r="AB638" s="151"/>
      <c r="AC638" s="151"/>
      <c r="AD638" s="151"/>
      <c r="AE638" s="151"/>
      <c r="AF638" s="151"/>
      <c r="AG638" s="151" t="s">
        <v>144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ht="22.5" outlineLevel="1" x14ac:dyDescent="0.2">
      <c r="A639" s="173">
        <v>221</v>
      </c>
      <c r="B639" s="174" t="s">
        <v>924</v>
      </c>
      <c r="C639" s="188" t="s">
        <v>925</v>
      </c>
      <c r="D639" s="175" t="s">
        <v>187</v>
      </c>
      <c r="E639" s="176">
        <v>13.5</v>
      </c>
      <c r="F639" s="177"/>
      <c r="G639" s="178">
        <f>ROUND(E639*F639,2)</f>
        <v>0</v>
      </c>
      <c r="H639" s="161"/>
      <c r="I639" s="160">
        <f>ROUND(E639*H639,2)</f>
        <v>0</v>
      </c>
      <c r="J639" s="161"/>
      <c r="K639" s="160">
        <f>ROUND(E639*J639,2)</f>
        <v>0</v>
      </c>
      <c r="L639" s="160">
        <v>21</v>
      </c>
      <c r="M639" s="160">
        <f>G639*(1+L639/100)</f>
        <v>0</v>
      </c>
      <c r="N639" s="160">
        <v>0</v>
      </c>
      <c r="O639" s="160">
        <f>ROUND(E639*N639,2)</f>
        <v>0</v>
      </c>
      <c r="P639" s="160">
        <v>0</v>
      </c>
      <c r="Q639" s="160">
        <f>ROUND(E639*P639,2)</f>
        <v>0</v>
      </c>
      <c r="R639" s="160"/>
      <c r="S639" s="160" t="s">
        <v>139</v>
      </c>
      <c r="T639" s="160" t="s">
        <v>140</v>
      </c>
      <c r="U639" s="160">
        <v>0</v>
      </c>
      <c r="V639" s="160">
        <f>ROUND(E639*U639,2)</f>
        <v>0</v>
      </c>
      <c r="W639" s="160"/>
      <c r="X639" s="160" t="s">
        <v>141</v>
      </c>
      <c r="Y639" s="151"/>
      <c r="Z639" s="151"/>
      <c r="AA639" s="151"/>
      <c r="AB639" s="151"/>
      <c r="AC639" s="151"/>
      <c r="AD639" s="151"/>
      <c r="AE639" s="151"/>
      <c r="AF639" s="151"/>
      <c r="AG639" s="151" t="s">
        <v>142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1" x14ac:dyDescent="0.2">
      <c r="A640" s="158"/>
      <c r="B640" s="159"/>
      <c r="C640" s="189" t="s">
        <v>926</v>
      </c>
      <c r="D640" s="162"/>
      <c r="E640" s="163">
        <v>13.5</v>
      </c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51"/>
      <c r="Z640" s="151"/>
      <c r="AA640" s="151"/>
      <c r="AB640" s="151"/>
      <c r="AC640" s="151"/>
      <c r="AD640" s="151"/>
      <c r="AE640" s="151"/>
      <c r="AF640" s="151"/>
      <c r="AG640" s="151" t="s">
        <v>144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 x14ac:dyDescent="0.2">
      <c r="A641" s="180">
        <v>222</v>
      </c>
      <c r="B641" s="181" t="s">
        <v>927</v>
      </c>
      <c r="C641" s="190" t="s">
        <v>928</v>
      </c>
      <c r="D641" s="182" t="s">
        <v>187</v>
      </c>
      <c r="E641" s="183">
        <v>89.260530000000003</v>
      </c>
      <c r="F641" s="184"/>
      <c r="G641" s="185">
        <f>ROUND(E641*F641,2)</f>
        <v>0</v>
      </c>
      <c r="H641" s="161"/>
      <c r="I641" s="160">
        <f>ROUND(E641*H641,2)</f>
        <v>0</v>
      </c>
      <c r="J641" s="161"/>
      <c r="K641" s="160">
        <f>ROUND(E641*J641,2)</f>
        <v>0</v>
      </c>
      <c r="L641" s="160">
        <v>21</v>
      </c>
      <c r="M641" s="160">
        <f>G641*(1+L641/100)</f>
        <v>0</v>
      </c>
      <c r="N641" s="160">
        <v>0</v>
      </c>
      <c r="O641" s="160">
        <f>ROUND(E641*N641,2)</f>
        <v>0</v>
      </c>
      <c r="P641" s="160">
        <v>0</v>
      </c>
      <c r="Q641" s="160">
        <f>ROUND(E641*P641,2)</f>
        <v>0</v>
      </c>
      <c r="R641" s="160"/>
      <c r="S641" s="160" t="s">
        <v>139</v>
      </c>
      <c r="T641" s="160" t="s">
        <v>140</v>
      </c>
      <c r="U641" s="160">
        <v>0</v>
      </c>
      <c r="V641" s="160">
        <f>ROUND(E641*U641,2)</f>
        <v>0</v>
      </c>
      <c r="W641" s="160"/>
      <c r="X641" s="160" t="s">
        <v>141</v>
      </c>
      <c r="Y641" s="151"/>
      <c r="Z641" s="151"/>
      <c r="AA641" s="151"/>
      <c r="AB641" s="151"/>
      <c r="AC641" s="151"/>
      <c r="AD641" s="151"/>
      <c r="AE641" s="151"/>
      <c r="AF641" s="151"/>
      <c r="AG641" s="151" t="s">
        <v>905</v>
      </c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 x14ac:dyDescent="0.2">
      <c r="A642" s="173">
        <v>223</v>
      </c>
      <c r="B642" s="174" t="s">
        <v>551</v>
      </c>
      <c r="C642" s="188" t="s">
        <v>929</v>
      </c>
      <c r="D642" s="175" t="s">
        <v>183</v>
      </c>
      <c r="E642" s="176">
        <v>4.8495299999999997</v>
      </c>
      <c r="F642" s="177"/>
      <c r="G642" s="178">
        <f>ROUND(E642*F642,2)</f>
        <v>0</v>
      </c>
      <c r="H642" s="161"/>
      <c r="I642" s="160">
        <f>ROUND(E642*H642,2)</f>
        <v>0</v>
      </c>
      <c r="J642" s="161"/>
      <c r="K642" s="160">
        <f>ROUND(E642*J642,2)</f>
        <v>0</v>
      </c>
      <c r="L642" s="160">
        <v>21</v>
      </c>
      <c r="M642" s="160">
        <f>G642*(1+L642/100)</f>
        <v>0</v>
      </c>
      <c r="N642" s="160">
        <v>0</v>
      </c>
      <c r="O642" s="160">
        <f>ROUND(E642*N642,2)</f>
        <v>0</v>
      </c>
      <c r="P642" s="160">
        <v>0</v>
      </c>
      <c r="Q642" s="160">
        <f>ROUND(E642*P642,2)</f>
        <v>0</v>
      </c>
      <c r="R642" s="160"/>
      <c r="S642" s="160" t="s">
        <v>147</v>
      </c>
      <c r="T642" s="160" t="s">
        <v>140</v>
      </c>
      <c r="U642" s="160">
        <v>0</v>
      </c>
      <c r="V642" s="160">
        <f>ROUND(E642*U642,2)</f>
        <v>0</v>
      </c>
      <c r="W642" s="160"/>
      <c r="X642" s="160" t="s">
        <v>141</v>
      </c>
      <c r="Y642" s="151"/>
      <c r="Z642" s="151"/>
      <c r="AA642" s="151"/>
      <c r="AB642" s="151"/>
      <c r="AC642" s="151"/>
      <c r="AD642" s="151"/>
      <c r="AE642" s="151"/>
      <c r="AF642" s="151"/>
      <c r="AG642" s="151" t="s">
        <v>142</v>
      </c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1" x14ac:dyDescent="0.2">
      <c r="A643" s="158"/>
      <c r="B643" s="159"/>
      <c r="C643" s="189" t="s">
        <v>930</v>
      </c>
      <c r="D643" s="162"/>
      <c r="E643" s="163">
        <v>4.3</v>
      </c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51"/>
      <c r="Z643" s="151"/>
      <c r="AA643" s="151"/>
      <c r="AB643" s="151"/>
      <c r="AC643" s="151"/>
      <c r="AD643" s="151"/>
      <c r="AE643" s="151"/>
      <c r="AF643" s="151"/>
      <c r="AG643" s="151" t="s">
        <v>144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1" x14ac:dyDescent="0.2">
      <c r="A644" s="158"/>
      <c r="B644" s="159"/>
      <c r="C644" s="189" t="s">
        <v>931</v>
      </c>
      <c r="D644" s="162"/>
      <c r="E644" s="163">
        <v>0.55000000000000004</v>
      </c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51"/>
      <c r="Z644" s="151"/>
      <c r="AA644" s="151"/>
      <c r="AB644" s="151"/>
      <c r="AC644" s="151"/>
      <c r="AD644" s="151"/>
      <c r="AE644" s="151"/>
      <c r="AF644" s="151"/>
      <c r="AG644" s="151" t="s">
        <v>144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x14ac:dyDescent="0.2">
      <c r="A645" s="167" t="s">
        <v>134</v>
      </c>
      <c r="B645" s="168" t="s">
        <v>107</v>
      </c>
      <c r="C645" s="187" t="s">
        <v>29</v>
      </c>
      <c r="D645" s="169"/>
      <c r="E645" s="170"/>
      <c r="F645" s="171"/>
      <c r="G645" s="172">
        <f>SUMIF(AG646:AG647,"&lt;&gt;NOR",G646:G647)</f>
        <v>0</v>
      </c>
      <c r="H645" s="166"/>
      <c r="I645" s="166">
        <f>SUM(I646:I647)</f>
        <v>0</v>
      </c>
      <c r="J645" s="166"/>
      <c r="K645" s="166">
        <f>SUM(K646:K647)</f>
        <v>0</v>
      </c>
      <c r="L645" s="166"/>
      <c r="M645" s="166">
        <f>SUM(M646:M647)</f>
        <v>0</v>
      </c>
      <c r="N645" s="166"/>
      <c r="O645" s="166">
        <f>SUM(O646:O647)</f>
        <v>0</v>
      </c>
      <c r="P645" s="166"/>
      <c r="Q645" s="166">
        <f>SUM(Q646:Q647)</f>
        <v>0</v>
      </c>
      <c r="R645" s="166"/>
      <c r="S645" s="166"/>
      <c r="T645" s="166"/>
      <c r="U645" s="166"/>
      <c r="V645" s="166">
        <f>SUM(V646:V647)</f>
        <v>0</v>
      </c>
      <c r="W645" s="166"/>
      <c r="X645" s="166"/>
      <c r="AG645" t="s">
        <v>135</v>
      </c>
    </row>
    <row r="646" spans="1:60" outlineLevel="1" x14ac:dyDescent="0.2">
      <c r="A646" s="180">
        <v>224</v>
      </c>
      <c r="B646" s="181" t="s">
        <v>932</v>
      </c>
      <c r="C646" s="190" t="s">
        <v>933</v>
      </c>
      <c r="D646" s="182" t="s">
        <v>934</v>
      </c>
      <c r="E646" s="183">
        <v>1</v>
      </c>
      <c r="F646" s="184"/>
      <c r="G646" s="185">
        <f>ROUND(E646*F646,2)</f>
        <v>0</v>
      </c>
      <c r="H646" s="161"/>
      <c r="I646" s="160">
        <f>ROUND(E646*H646,2)</f>
        <v>0</v>
      </c>
      <c r="J646" s="161"/>
      <c r="K646" s="160">
        <f>ROUND(E646*J646,2)</f>
        <v>0</v>
      </c>
      <c r="L646" s="160">
        <v>21</v>
      </c>
      <c r="M646" s="160">
        <f>G646*(1+L646/100)</f>
        <v>0</v>
      </c>
      <c r="N646" s="160">
        <v>0</v>
      </c>
      <c r="O646" s="160">
        <f>ROUND(E646*N646,2)</f>
        <v>0</v>
      </c>
      <c r="P646" s="160">
        <v>0</v>
      </c>
      <c r="Q646" s="160">
        <f>ROUND(E646*P646,2)</f>
        <v>0</v>
      </c>
      <c r="R646" s="160"/>
      <c r="S646" s="160" t="s">
        <v>139</v>
      </c>
      <c r="T646" s="160" t="s">
        <v>140</v>
      </c>
      <c r="U646" s="160">
        <v>0</v>
      </c>
      <c r="V646" s="160">
        <f>ROUND(E646*U646,2)</f>
        <v>0</v>
      </c>
      <c r="W646" s="160"/>
      <c r="X646" s="160" t="s">
        <v>935</v>
      </c>
      <c r="Y646" s="151"/>
      <c r="Z646" s="151"/>
      <c r="AA646" s="151"/>
      <c r="AB646" s="151"/>
      <c r="AC646" s="151"/>
      <c r="AD646" s="151"/>
      <c r="AE646" s="151"/>
      <c r="AF646" s="151"/>
      <c r="AG646" s="151" t="s">
        <v>936</v>
      </c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1" x14ac:dyDescent="0.2">
      <c r="A647" s="180">
        <v>225</v>
      </c>
      <c r="B647" s="181" t="s">
        <v>937</v>
      </c>
      <c r="C647" s="190" t="s">
        <v>938</v>
      </c>
      <c r="D647" s="182" t="s">
        <v>934</v>
      </c>
      <c r="E647" s="183">
        <v>1</v>
      </c>
      <c r="F647" s="184"/>
      <c r="G647" s="185">
        <f>ROUND(E647*F647,2)</f>
        <v>0</v>
      </c>
      <c r="H647" s="161"/>
      <c r="I647" s="160">
        <f>ROUND(E647*H647,2)</f>
        <v>0</v>
      </c>
      <c r="J647" s="161"/>
      <c r="K647" s="160">
        <f>ROUND(E647*J647,2)</f>
        <v>0</v>
      </c>
      <c r="L647" s="160">
        <v>21</v>
      </c>
      <c r="M647" s="160">
        <f>G647*(1+L647/100)</f>
        <v>0</v>
      </c>
      <c r="N647" s="160">
        <v>0</v>
      </c>
      <c r="O647" s="160">
        <f>ROUND(E647*N647,2)</f>
        <v>0</v>
      </c>
      <c r="P647" s="160">
        <v>0</v>
      </c>
      <c r="Q647" s="160">
        <f>ROUND(E647*P647,2)</f>
        <v>0</v>
      </c>
      <c r="R647" s="160"/>
      <c r="S647" s="160" t="s">
        <v>147</v>
      </c>
      <c r="T647" s="160" t="s">
        <v>140</v>
      </c>
      <c r="U647" s="160">
        <v>0</v>
      </c>
      <c r="V647" s="160">
        <f>ROUND(E647*U647,2)</f>
        <v>0</v>
      </c>
      <c r="W647" s="160"/>
      <c r="X647" s="160" t="s">
        <v>935</v>
      </c>
      <c r="Y647" s="151"/>
      <c r="Z647" s="151"/>
      <c r="AA647" s="151"/>
      <c r="AB647" s="151"/>
      <c r="AC647" s="151"/>
      <c r="AD647" s="151"/>
      <c r="AE647" s="151"/>
      <c r="AF647" s="151"/>
      <c r="AG647" s="151" t="s">
        <v>936</v>
      </c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x14ac:dyDescent="0.2">
      <c r="A648" s="167" t="s">
        <v>134</v>
      </c>
      <c r="B648" s="168" t="s">
        <v>108</v>
      </c>
      <c r="C648" s="187" t="s">
        <v>30</v>
      </c>
      <c r="D648" s="169"/>
      <c r="E648" s="170"/>
      <c r="F648" s="171"/>
      <c r="G648" s="172">
        <f>SUMIF(AG649:AG654,"&lt;&gt;NOR",G649:G654)</f>
        <v>0</v>
      </c>
      <c r="H648" s="166"/>
      <c r="I648" s="166">
        <f>SUM(I649:I654)</f>
        <v>0</v>
      </c>
      <c r="J648" s="166"/>
      <c r="K648" s="166">
        <f>SUM(K649:K654)</f>
        <v>0</v>
      </c>
      <c r="L648" s="166"/>
      <c r="M648" s="166">
        <f>SUM(M649:M654)</f>
        <v>0</v>
      </c>
      <c r="N648" s="166"/>
      <c r="O648" s="166">
        <f>SUM(O649:O654)</f>
        <v>0</v>
      </c>
      <c r="P648" s="166"/>
      <c r="Q648" s="166">
        <f>SUM(Q649:Q654)</f>
        <v>0</v>
      </c>
      <c r="R648" s="166"/>
      <c r="S648" s="166"/>
      <c r="T648" s="166"/>
      <c r="U648" s="166"/>
      <c r="V648" s="166">
        <f>SUM(V649:V654)</f>
        <v>0</v>
      </c>
      <c r="W648" s="166"/>
      <c r="X648" s="166"/>
      <c r="AG648" t="s">
        <v>135</v>
      </c>
    </row>
    <row r="649" spans="1:60" outlineLevel="1" x14ac:dyDescent="0.2">
      <c r="A649" s="173">
        <v>226</v>
      </c>
      <c r="B649" s="174" t="s">
        <v>939</v>
      </c>
      <c r="C649" s="188" t="s">
        <v>940</v>
      </c>
      <c r="D649" s="175" t="s">
        <v>934</v>
      </c>
      <c r="E649" s="176">
        <v>1</v>
      </c>
      <c r="F649" s="177"/>
      <c r="G649" s="178">
        <f>ROUND(E649*F649,2)</f>
        <v>0</v>
      </c>
      <c r="H649" s="161"/>
      <c r="I649" s="160">
        <f>ROUND(E649*H649,2)</f>
        <v>0</v>
      </c>
      <c r="J649" s="161"/>
      <c r="K649" s="160">
        <f>ROUND(E649*J649,2)</f>
        <v>0</v>
      </c>
      <c r="L649" s="160">
        <v>21</v>
      </c>
      <c r="M649" s="160">
        <f>G649*(1+L649/100)</f>
        <v>0</v>
      </c>
      <c r="N649" s="160">
        <v>0</v>
      </c>
      <c r="O649" s="160">
        <f>ROUND(E649*N649,2)</f>
        <v>0</v>
      </c>
      <c r="P649" s="160">
        <v>0</v>
      </c>
      <c r="Q649" s="160">
        <f>ROUND(E649*P649,2)</f>
        <v>0</v>
      </c>
      <c r="R649" s="160"/>
      <c r="S649" s="160" t="s">
        <v>139</v>
      </c>
      <c r="T649" s="160" t="s">
        <v>140</v>
      </c>
      <c r="U649" s="160">
        <v>0</v>
      </c>
      <c r="V649" s="160">
        <f>ROUND(E649*U649,2)</f>
        <v>0</v>
      </c>
      <c r="W649" s="160"/>
      <c r="X649" s="160" t="s">
        <v>935</v>
      </c>
      <c r="Y649" s="151"/>
      <c r="Z649" s="151"/>
      <c r="AA649" s="151"/>
      <c r="AB649" s="151"/>
      <c r="AC649" s="151"/>
      <c r="AD649" s="151"/>
      <c r="AE649" s="151"/>
      <c r="AF649" s="151"/>
      <c r="AG649" s="151" t="s">
        <v>936</v>
      </c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ht="22.5" outlineLevel="1" x14ac:dyDescent="0.2">
      <c r="A650" s="158"/>
      <c r="B650" s="159"/>
      <c r="C650" s="266" t="s">
        <v>941</v>
      </c>
      <c r="D650" s="267"/>
      <c r="E650" s="267"/>
      <c r="F650" s="267"/>
      <c r="G650" s="267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51"/>
      <c r="Z650" s="151"/>
      <c r="AA650" s="151"/>
      <c r="AB650" s="151"/>
      <c r="AC650" s="151"/>
      <c r="AD650" s="151"/>
      <c r="AE650" s="151"/>
      <c r="AF650" s="151"/>
      <c r="AG650" s="151" t="s">
        <v>153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79" t="str">
        <f>C650</f>
        <v>Náklady na vyhotovení dokumentace skutečného provedení stavby a její předání objednateli v požadované formě a požadovaném počtu.</v>
      </c>
      <c r="BB650" s="151"/>
      <c r="BC650" s="151"/>
      <c r="BD650" s="151"/>
      <c r="BE650" s="151"/>
      <c r="BF650" s="151"/>
      <c r="BG650" s="151"/>
      <c r="BH650" s="151"/>
    </row>
    <row r="651" spans="1:60" outlineLevel="1" x14ac:dyDescent="0.2">
      <c r="A651" s="173">
        <v>227</v>
      </c>
      <c r="B651" s="174" t="s">
        <v>942</v>
      </c>
      <c r="C651" s="188" t="s">
        <v>943</v>
      </c>
      <c r="D651" s="175" t="s">
        <v>934</v>
      </c>
      <c r="E651" s="176">
        <v>1</v>
      </c>
      <c r="F651" s="177"/>
      <c r="G651" s="178">
        <f>ROUND(E651*F651,2)</f>
        <v>0</v>
      </c>
      <c r="H651" s="161"/>
      <c r="I651" s="160">
        <f>ROUND(E651*H651,2)</f>
        <v>0</v>
      </c>
      <c r="J651" s="161"/>
      <c r="K651" s="160">
        <f>ROUND(E651*J651,2)</f>
        <v>0</v>
      </c>
      <c r="L651" s="160">
        <v>21</v>
      </c>
      <c r="M651" s="160">
        <f>G651*(1+L651/100)</f>
        <v>0</v>
      </c>
      <c r="N651" s="160">
        <v>0</v>
      </c>
      <c r="O651" s="160">
        <f>ROUND(E651*N651,2)</f>
        <v>0</v>
      </c>
      <c r="P651" s="160">
        <v>0</v>
      </c>
      <c r="Q651" s="160">
        <f>ROUND(E651*P651,2)</f>
        <v>0</v>
      </c>
      <c r="R651" s="160"/>
      <c r="S651" s="160" t="s">
        <v>139</v>
      </c>
      <c r="T651" s="160" t="s">
        <v>140</v>
      </c>
      <c r="U651" s="160">
        <v>0</v>
      </c>
      <c r="V651" s="160">
        <f>ROUND(E651*U651,2)</f>
        <v>0</v>
      </c>
      <c r="W651" s="160"/>
      <c r="X651" s="160" t="s">
        <v>935</v>
      </c>
      <c r="Y651" s="151"/>
      <c r="Z651" s="151"/>
      <c r="AA651" s="151"/>
      <c r="AB651" s="151"/>
      <c r="AC651" s="151"/>
      <c r="AD651" s="151"/>
      <c r="AE651" s="151"/>
      <c r="AF651" s="151"/>
      <c r="AG651" s="151" t="s">
        <v>936</v>
      </c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ht="22.5" outlineLevel="1" x14ac:dyDescent="0.2">
      <c r="A652" s="158"/>
      <c r="B652" s="159"/>
      <c r="C652" s="266" t="s">
        <v>944</v>
      </c>
      <c r="D652" s="267"/>
      <c r="E652" s="267"/>
      <c r="F652" s="267"/>
      <c r="G652" s="267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51"/>
      <c r="Z652" s="151"/>
      <c r="AA652" s="151"/>
      <c r="AB652" s="151"/>
      <c r="AC652" s="151"/>
      <c r="AD652" s="151"/>
      <c r="AE652" s="151"/>
      <c r="AF652" s="151"/>
      <c r="AG652" s="151" t="s">
        <v>153</v>
      </c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79" t="str">
        <f>C652</f>
        <v>Náklady na provedení skutečného zaměření stavby v rozsahu nezbytném pro zápis změny do katastru nemovitostí.</v>
      </c>
      <c r="BB652" s="151"/>
      <c r="BC652" s="151"/>
      <c r="BD652" s="151"/>
      <c r="BE652" s="151"/>
      <c r="BF652" s="151"/>
      <c r="BG652" s="151"/>
      <c r="BH652" s="151"/>
    </row>
    <row r="653" spans="1:60" outlineLevel="1" x14ac:dyDescent="0.2">
      <c r="A653" s="180">
        <v>228</v>
      </c>
      <c r="B653" s="181" t="s">
        <v>945</v>
      </c>
      <c r="C653" s="190" t="s">
        <v>946</v>
      </c>
      <c r="D653" s="182" t="s">
        <v>449</v>
      </c>
      <c r="E653" s="183">
        <v>1</v>
      </c>
      <c r="F653" s="184"/>
      <c r="G653" s="185">
        <f>ROUND(E653*F653,2)</f>
        <v>0</v>
      </c>
      <c r="H653" s="161"/>
      <c r="I653" s="160">
        <f>ROUND(E653*H653,2)</f>
        <v>0</v>
      </c>
      <c r="J653" s="161"/>
      <c r="K653" s="160">
        <f>ROUND(E653*J653,2)</f>
        <v>0</v>
      </c>
      <c r="L653" s="160">
        <v>21</v>
      </c>
      <c r="M653" s="160">
        <f>G653*(1+L653/100)</f>
        <v>0</v>
      </c>
      <c r="N653" s="160">
        <v>0</v>
      </c>
      <c r="O653" s="160">
        <f>ROUND(E653*N653,2)</f>
        <v>0</v>
      </c>
      <c r="P653" s="160">
        <v>0</v>
      </c>
      <c r="Q653" s="160">
        <f>ROUND(E653*P653,2)</f>
        <v>0</v>
      </c>
      <c r="R653" s="160"/>
      <c r="S653" s="160" t="s">
        <v>147</v>
      </c>
      <c r="T653" s="160" t="s">
        <v>140</v>
      </c>
      <c r="U653" s="160">
        <v>0</v>
      </c>
      <c r="V653" s="160">
        <f>ROUND(E653*U653,2)</f>
        <v>0</v>
      </c>
      <c r="W653" s="160"/>
      <c r="X653" s="160" t="s">
        <v>935</v>
      </c>
      <c r="Y653" s="151"/>
      <c r="Z653" s="151"/>
      <c r="AA653" s="151"/>
      <c r="AB653" s="151"/>
      <c r="AC653" s="151"/>
      <c r="AD653" s="151"/>
      <c r="AE653" s="151"/>
      <c r="AF653" s="151"/>
      <c r="AG653" s="151" t="s">
        <v>936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1" x14ac:dyDescent="0.2">
      <c r="A654" s="180">
        <v>229</v>
      </c>
      <c r="B654" s="181" t="s">
        <v>947</v>
      </c>
      <c r="C654" s="190" t="s">
        <v>948</v>
      </c>
      <c r="D654" s="182" t="s">
        <v>449</v>
      </c>
      <c r="E654" s="183">
        <v>1</v>
      </c>
      <c r="F654" s="184"/>
      <c r="G654" s="185">
        <f>ROUND(E654*F654,2)</f>
        <v>0</v>
      </c>
      <c r="H654" s="161"/>
      <c r="I654" s="160">
        <f>ROUND(E654*H654,2)</f>
        <v>0</v>
      </c>
      <c r="J654" s="161"/>
      <c r="K654" s="160">
        <f>ROUND(E654*J654,2)</f>
        <v>0</v>
      </c>
      <c r="L654" s="160">
        <v>21</v>
      </c>
      <c r="M654" s="160">
        <f>G654*(1+L654/100)</f>
        <v>0</v>
      </c>
      <c r="N654" s="160">
        <v>0</v>
      </c>
      <c r="O654" s="160">
        <f>ROUND(E654*N654,2)</f>
        <v>0</v>
      </c>
      <c r="P654" s="160">
        <v>0</v>
      </c>
      <c r="Q654" s="160">
        <f>ROUND(E654*P654,2)</f>
        <v>0</v>
      </c>
      <c r="R654" s="160"/>
      <c r="S654" s="160" t="s">
        <v>147</v>
      </c>
      <c r="T654" s="160" t="s">
        <v>140</v>
      </c>
      <c r="U654" s="160">
        <v>0</v>
      </c>
      <c r="V654" s="160">
        <f>ROUND(E654*U654,2)</f>
        <v>0</v>
      </c>
      <c r="W654" s="160"/>
      <c r="X654" s="160" t="s">
        <v>935</v>
      </c>
      <c r="Y654" s="151"/>
      <c r="Z654" s="151"/>
      <c r="AA654" s="151"/>
      <c r="AB654" s="151"/>
      <c r="AC654" s="151"/>
      <c r="AD654" s="151"/>
      <c r="AE654" s="151"/>
      <c r="AF654" s="151"/>
      <c r="AG654" s="151" t="s">
        <v>936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x14ac:dyDescent="0.2">
      <c r="A655" s="167" t="s">
        <v>134</v>
      </c>
      <c r="B655" s="168" t="s">
        <v>107</v>
      </c>
      <c r="C655" s="187" t="s">
        <v>29</v>
      </c>
      <c r="D655" s="169"/>
      <c r="E655" s="170"/>
      <c r="F655" s="171"/>
      <c r="G655" s="172">
        <f>SUMIF(AG656:AG656,"&lt;&gt;NOR",G656:G656)</f>
        <v>0</v>
      </c>
      <c r="H655" s="166"/>
      <c r="I655" s="166">
        <f>SUM(I656:I656)</f>
        <v>0</v>
      </c>
      <c r="J655" s="166"/>
      <c r="K655" s="166">
        <f>SUM(K656:K656)</f>
        <v>0</v>
      </c>
      <c r="L655" s="166"/>
      <c r="M655" s="166">
        <f>SUM(M656:M656)</f>
        <v>0</v>
      </c>
      <c r="N655" s="166"/>
      <c r="O655" s="166">
        <f>SUM(O656:O656)</f>
        <v>0</v>
      </c>
      <c r="P655" s="166"/>
      <c r="Q655" s="166">
        <f>SUM(Q656:Q656)</f>
        <v>0</v>
      </c>
      <c r="R655" s="166"/>
      <c r="S655" s="166"/>
      <c r="T655" s="166"/>
      <c r="U655" s="166"/>
      <c r="V655" s="166">
        <f>SUM(V656:V656)</f>
        <v>0</v>
      </c>
      <c r="W655" s="166"/>
      <c r="X655" s="166"/>
      <c r="AG655" t="s">
        <v>135</v>
      </c>
    </row>
    <row r="656" spans="1:60" outlineLevel="1" x14ac:dyDescent="0.2">
      <c r="A656" s="173">
        <v>230</v>
      </c>
      <c r="B656" s="174" t="s">
        <v>949</v>
      </c>
      <c r="C656" s="188" t="s">
        <v>950</v>
      </c>
      <c r="D656" s="175" t="s">
        <v>934</v>
      </c>
      <c r="E656" s="176">
        <v>1</v>
      </c>
      <c r="F656" s="177"/>
      <c r="G656" s="178">
        <f>ROUND(E656*F656,2)</f>
        <v>0</v>
      </c>
      <c r="H656" s="161"/>
      <c r="I656" s="160">
        <f>ROUND(E656*H656,2)</f>
        <v>0</v>
      </c>
      <c r="J656" s="161"/>
      <c r="K656" s="160">
        <f>ROUND(E656*J656,2)</f>
        <v>0</v>
      </c>
      <c r="L656" s="160">
        <v>21</v>
      </c>
      <c r="M656" s="160">
        <f>G656*(1+L656/100)</f>
        <v>0</v>
      </c>
      <c r="N656" s="160">
        <v>0</v>
      </c>
      <c r="O656" s="160">
        <f>ROUND(E656*N656,2)</f>
        <v>0</v>
      </c>
      <c r="P656" s="160">
        <v>0</v>
      </c>
      <c r="Q656" s="160">
        <f>ROUND(E656*P656,2)</f>
        <v>0</v>
      </c>
      <c r="R656" s="160"/>
      <c r="S656" s="160" t="s">
        <v>147</v>
      </c>
      <c r="T656" s="160" t="s">
        <v>140</v>
      </c>
      <c r="U656" s="160">
        <v>0</v>
      </c>
      <c r="V656" s="160">
        <f>ROUND(E656*U656,2)</f>
        <v>0</v>
      </c>
      <c r="W656" s="160"/>
      <c r="X656" s="160" t="s">
        <v>935</v>
      </c>
      <c r="Y656" s="151"/>
      <c r="Z656" s="151"/>
      <c r="AA656" s="151"/>
      <c r="AB656" s="151"/>
      <c r="AC656" s="151"/>
      <c r="AD656" s="151"/>
      <c r="AE656" s="151"/>
      <c r="AF656" s="151"/>
      <c r="AG656" s="151" t="s">
        <v>936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33" x14ac:dyDescent="0.2">
      <c r="A657" s="3"/>
      <c r="B657" s="4"/>
      <c r="C657" s="192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AE657">
        <v>15</v>
      </c>
      <c r="AF657">
        <v>21</v>
      </c>
      <c r="AG657" t="s">
        <v>121</v>
      </c>
    </row>
    <row r="658" spans="1:33" x14ac:dyDescent="0.2">
      <c r="A658" s="154"/>
      <c r="B658" s="155" t="s">
        <v>31</v>
      </c>
      <c r="C658" s="193"/>
      <c r="D658" s="156"/>
      <c r="E658" s="157"/>
      <c r="F658" s="157"/>
      <c r="G658" s="186">
        <f>G8+G40+G42+G78+G92+G119+G162+G254+G275+G280+G290+G312+G329+G444+G446+G463+G527+G561+G568+G594+G607+G613+G625+G627+G645+G648+G655</f>
        <v>0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AE658">
        <f>SUMIF(L7:L656,AE657,G7:G656)</f>
        <v>0</v>
      </c>
      <c r="AF658">
        <f>SUMIF(L7:L656,AF657,G7:G656)</f>
        <v>0</v>
      </c>
      <c r="AG658" t="s">
        <v>951</v>
      </c>
    </row>
    <row r="659" spans="1:33" x14ac:dyDescent="0.2">
      <c r="A659" s="3"/>
      <c r="B659" s="4"/>
      <c r="C659" s="192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33" x14ac:dyDescent="0.2">
      <c r="A660" s="3"/>
      <c r="B660" s="4"/>
      <c r="C660" s="192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33" x14ac:dyDescent="0.2">
      <c r="A661" s="252" t="s">
        <v>952</v>
      </c>
      <c r="B661" s="252"/>
      <c r="C661" s="25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33" x14ac:dyDescent="0.2">
      <c r="A662" s="254"/>
      <c r="B662" s="255"/>
      <c r="C662" s="256"/>
      <c r="D662" s="255"/>
      <c r="E662" s="255"/>
      <c r="F662" s="255"/>
      <c r="G662" s="257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AG662" t="s">
        <v>953</v>
      </c>
    </row>
    <row r="663" spans="1:33" x14ac:dyDescent="0.2">
      <c r="A663" s="258"/>
      <c r="B663" s="259"/>
      <c r="C663" s="260"/>
      <c r="D663" s="259"/>
      <c r="E663" s="259"/>
      <c r="F663" s="259"/>
      <c r="G663" s="26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33" x14ac:dyDescent="0.2">
      <c r="A664" s="258"/>
      <c r="B664" s="259"/>
      <c r="C664" s="260"/>
      <c r="D664" s="259"/>
      <c r="E664" s="259"/>
      <c r="F664" s="259"/>
      <c r="G664" s="26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33" x14ac:dyDescent="0.2">
      <c r="A665" s="258"/>
      <c r="B665" s="259"/>
      <c r="C665" s="260"/>
      <c r="D665" s="259"/>
      <c r="E665" s="259"/>
      <c r="F665" s="259"/>
      <c r="G665" s="26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33" x14ac:dyDescent="0.2">
      <c r="A666" s="262"/>
      <c r="B666" s="263"/>
      <c r="C666" s="264"/>
      <c r="D666" s="263"/>
      <c r="E666" s="263"/>
      <c r="F666" s="263"/>
      <c r="G666" s="265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33" x14ac:dyDescent="0.2">
      <c r="A667" s="3"/>
      <c r="B667" s="4"/>
      <c r="C667" s="192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33" x14ac:dyDescent="0.2">
      <c r="C668" s="194"/>
      <c r="D668" s="10"/>
      <c r="AG668" t="s">
        <v>954</v>
      </c>
    </row>
    <row r="669" spans="1:33" x14ac:dyDescent="0.2">
      <c r="D669" s="10"/>
    </row>
    <row r="670" spans="1:33" x14ac:dyDescent="0.2">
      <c r="D670" s="10"/>
    </row>
    <row r="671" spans="1:33" x14ac:dyDescent="0.2">
      <c r="D671" s="10"/>
    </row>
    <row r="672" spans="1:33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3">
    <mergeCell ref="C558:G558"/>
    <mergeCell ref="C650:G650"/>
    <mergeCell ref="A1:G1"/>
    <mergeCell ref="C2:G2"/>
    <mergeCell ref="C3:G3"/>
    <mergeCell ref="C4:G4"/>
    <mergeCell ref="C74:G74"/>
    <mergeCell ref="A661:C661"/>
    <mergeCell ref="A662:G666"/>
    <mergeCell ref="C14:G14"/>
    <mergeCell ref="C26:G26"/>
    <mergeCell ref="C49:G49"/>
    <mergeCell ref="C66:G66"/>
    <mergeCell ref="C539:G539"/>
    <mergeCell ref="C529:G529"/>
    <mergeCell ref="C532:G532"/>
    <mergeCell ref="C534:G534"/>
    <mergeCell ref="C537:G537"/>
    <mergeCell ref="C652:G652"/>
    <mergeCell ref="C542:G542"/>
    <mergeCell ref="C544:G544"/>
    <mergeCell ref="C547:G547"/>
    <mergeCell ref="C550:G55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'01 011 Pol'!Názvy_tisku</vt:lpstr>
      <vt:lpstr>oadresa</vt:lpstr>
      <vt:lpstr>Stavba!Objednatel</vt:lpstr>
      <vt:lpstr>Stavba!Objekt</vt:lpstr>
      <vt:lpstr>'01 011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Doležal</dc:creator>
  <cp:lastModifiedBy>sadilkova</cp:lastModifiedBy>
  <cp:lastPrinted>2019-03-19T12:27:02Z</cp:lastPrinted>
  <dcterms:created xsi:type="dcterms:W3CDTF">2009-04-08T07:15:50Z</dcterms:created>
  <dcterms:modified xsi:type="dcterms:W3CDTF">2020-07-27T10:04:35Z</dcterms:modified>
</cp:coreProperties>
</file>