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Kotelny" sheetId="2" r:id="rId1"/>
  </sheets>
  <calcPr calcId="145621"/>
</workbook>
</file>

<file path=xl/calcChain.xml><?xml version="1.0" encoding="utf-8"?>
<calcChain xmlns="http://schemas.openxmlformats.org/spreadsheetml/2006/main">
  <c r="G23" i="2" l="1"/>
  <c r="F20" i="2"/>
  <c r="F10" i="2"/>
  <c r="F9" i="2"/>
  <c r="F19" i="2"/>
  <c r="F6" i="2"/>
  <c r="F15" i="2"/>
  <c r="F14" i="2"/>
  <c r="F12" i="2"/>
  <c r="F13" i="2"/>
  <c r="F11" i="2"/>
  <c r="F8" i="2"/>
  <c r="F5" i="2" l="1"/>
</calcChain>
</file>

<file path=xl/sharedStrings.xml><?xml version="1.0" encoding="utf-8"?>
<sst xmlns="http://schemas.openxmlformats.org/spreadsheetml/2006/main" count="96" uniqueCount="89">
  <si>
    <t>Označení</t>
  </si>
  <si>
    <t>Název</t>
  </si>
  <si>
    <t>Adresa</t>
  </si>
  <si>
    <t>EIC</t>
  </si>
  <si>
    <t>Kotle</t>
  </si>
  <si>
    <t>PK1</t>
  </si>
  <si>
    <t>Výtopna Pančava</t>
  </si>
  <si>
    <t>Nádražní 985</t>
  </si>
  <si>
    <t>27ZG300Z02495721I</t>
  </si>
  <si>
    <t>27ZG300Z0232772E</t>
  </si>
  <si>
    <t>nám. T.G.M. 114</t>
  </si>
  <si>
    <t>27ZG300Z02456612</t>
  </si>
  <si>
    <t>27ZG300Z0221870P</t>
  </si>
  <si>
    <t>27ZG300Z0249711U</t>
  </si>
  <si>
    <t>27ZG300Z0242544L</t>
  </si>
  <si>
    <t>27ZG300Z02319496</t>
  </si>
  <si>
    <t>27ZG300Z02319488</t>
  </si>
  <si>
    <t>27ZG300Z0231947A</t>
  </si>
  <si>
    <t>27ZG300Z0231946C</t>
  </si>
  <si>
    <t>27ZG300Z0231945E</t>
  </si>
  <si>
    <t>27ZG300Z02432205</t>
  </si>
  <si>
    <t>27ZG300Z0232658C</t>
  </si>
  <si>
    <t>27ZG300Z0233753D</t>
  </si>
  <si>
    <t>Stromořadí 922</t>
  </si>
  <si>
    <t>27ZG300Z02426489</t>
  </si>
  <si>
    <t>SLATINA ROUČKA VVP 2500, VIESSMANN VITOPLEX 200, SLATINA ROUČKA VVP 1000</t>
  </si>
  <si>
    <t>PK4</t>
  </si>
  <si>
    <t>PK6</t>
  </si>
  <si>
    <t>PK7</t>
  </si>
  <si>
    <t>PK8</t>
  </si>
  <si>
    <t>790 Stromořadí</t>
  </si>
  <si>
    <t>PK9</t>
  </si>
  <si>
    <t>PK10</t>
  </si>
  <si>
    <t>PK11</t>
  </si>
  <si>
    <t>PK12</t>
  </si>
  <si>
    <t>PK 13</t>
  </si>
  <si>
    <t>PK 14</t>
  </si>
  <si>
    <t>PK 15</t>
  </si>
  <si>
    <t>ZŠ Dobřany 2. stupeň</t>
  </si>
  <si>
    <t>MŠ Stromořadí</t>
  </si>
  <si>
    <t>Dům služeb</t>
  </si>
  <si>
    <t>Lidická 918</t>
  </si>
  <si>
    <t>MěÚ</t>
  </si>
  <si>
    <t>nám. T.G.M. 1</t>
  </si>
  <si>
    <t>Stromořadí 790</t>
  </si>
  <si>
    <t>Zdravotní středisko</t>
  </si>
  <si>
    <t>Nová 956</t>
  </si>
  <si>
    <t>Sokolovská 1002</t>
  </si>
  <si>
    <t>Sokolovská 1003</t>
  </si>
  <si>
    <t>Sokolovská 1004</t>
  </si>
  <si>
    <t>Sokolovská 1005</t>
  </si>
  <si>
    <t>Sokolovská 1006</t>
  </si>
  <si>
    <t>DPS Harmonie</t>
  </si>
  <si>
    <t>Cukrárna</t>
  </si>
  <si>
    <t>nám. T.G.M. 282</t>
  </si>
  <si>
    <t>Kancelář</t>
  </si>
  <si>
    <t>Štáb</t>
  </si>
  <si>
    <t>Sokolovská 1012</t>
  </si>
  <si>
    <t>Sportovní  hala</t>
  </si>
  <si>
    <t>Sportovců 901</t>
  </si>
  <si>
    <t>Tř. 1. máje 613</t>
  </si>
  <si>
    <t>PK 16</t>
  </si>
  <si>
    <t>Fotbalový stadion</t>
  </si>
  <si>
    <t>Lipová</t>
  </si>
  <si>
    <t>PK 17</t>
  </si>
  <si>
    <t>ZUŠ</t>
  </si>
  <si>
    <t>Stromořadí</t>
  </si>
  <si>
    <t>27TG300Z0250255W</t>
  </si>
  <si>
    <t>27ZG300Z0284709I</t>
  </si>
  <si>
    <t>27ZG300Z0243704K</t>
  </si>
  <si>
    <t>2x BUDERUS LOGANO PLUS SB 615</t>
  </si>
  <si>
    <t>Výkon kW</t>
  </si>
  <si>
    <t>2x VIADRUS C42</t>
  </si>
  <si>
    <t xml:space="preserve">2x VIADRUS G 27 ECO </t>
  </si>
  <si>
    <t>VIADRUS GARDE G 42 ECO</t>
  </si>
  <si>
    <t>2x BUDERUS LOGANO G 234</t>
  </si>
  <si>
    <t>VIADRUS G 42 ECO</t>
  </si>
  <si>
    <t>3x GEMINOX THRi</t>
  </si>
  <si>
    <t>2x BUDERUS LOGANO GE 434</t>
  </si>
  <si>
    <t>VAILLANT  VU INT 466/4-5</t>
  </si>
  <si>
    <t>3x BAXI POWR 1. 135</t>
  </si>
  <si>
    <t>BUDERUS LOGANO G 234</t>
  </si>
  <si>
    <t>3x VAILLANT VU INT 806/5-5 R3</t>
  </si>
  <si>
    <t>Spotřeba plynu MWh/rok</t>
  </si>
  <si>
    <t>CELKEM</t>
  </si>
  <si>
    <t xml:space="preserve">Pozn. </t>
  </si>
  <si>
    <t>Seznam odběrných míst</t>
  </si>
  <si>
    <t>VIESSMANN VITODENS 220-W</t>
  </si>
  <si>
    <t>2x WOLF CGB-50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</si>
</sst>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4" fillId="0" borderId="1" xfId="0" applyFont="1" applyBorder="1"/>
    <xf numFmtId="0" fontId="6" fillId="0" borderId="0" xfId="0" applyFont="1"/>
    <xf numFmtId="0" fontId="6" fillId="0" borderId="1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0" xfId="0" applyFont="1"/>
    <xf numFmtId="3" fontId="4" fillId="0" borderId="1" xfId="0" applyNumberFormat="1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workbookViewId="0">
      <selection activeCell="D23" sqref="D23"/>
    </sheetView>
  </sheetViews>
  <sheetFormatPr defaultRowHeight="12.75" x14ac:dyDescent="0.2"/>
  <cols>
    <col min="1" max="1" width="10" customWidth="1"/>
    <col min="2" max="2" width="20.28515625" customWidth="1"/>
    <col min="3" max="3" width="15.5703125" customWidth="1"/>
    <col min="4" max="4" width="18.28515625" customWidth="1"/>
    <col min="5" max="5" width="27.42578125" customWidth="1"/>
    <col min="6" max="6" width="11.28515625" customWidth="1"/>
    <col min="7" max="7" width="13.85546875" customWidth="1"/>
  </cols>
  <sheetData>
    <row r="2" spans="1:8" ht="18" x14ac:dyDescent="0.25">
      <c r="B2" s="10" t="s">
        <v>86</v>
      </c>
    </row>
    <row r="4" spans="1:8" s="12" customFormat="1" ht="38.25" x14ac:dyDescent="0.2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71</v>
      </c>
      <c r="G4" s="15" t="s">
        <v>83</v>
      </c>
      <c r="H4" s="7" t="s">
        <v>85</v>
      </c>
    </row>
    <row r="5" spans="1:8" ht="38.25" x14ac:dyDescent="0.2">
      <c r="A5" s="13" t="s">
        <v>5</v>
      </c>
      <c r="B5" s="13" t="s">
        <v>6</v>
      </c>
      <c r="C5" s="13" t="s">
        <v>7</v>
      </c>
      <c r="D5" s="13" t="s">
        <v>8</v>
      </c>
      <c r="E5" s="13" t="s">
        <v>25</v>
      </c>
      <c r="F5" s="13">
        <f>2910+2120+1260</f>
        <v>6290</v>
      </c>
      <c r="G5" s="14">
        <v>8000</v>
      </c>
      <c r="H5" s="16"/>
    </row>
    <row r="6" spans="1:8" ht="15" x14ac:dyDescent="0.25">
      <c r="A6" s="6" t="s">
        <v>26</v>
      </c>
      <c r="B6" s="6" t="s">
        <v>39</v>
      </c>
      <c r="C6" s="7" t="s">
        <v>23</v>
      </c>
      <c r="D6" s="5" t="s">
        <v>22</v>
      </c>
      <c r="E6" s="7" t="s">
        <v>77</v>
      </c>
      <c r="F6" s="5">
        <f>3*52.6</f>
        <v>157.80000000000001</v>
      </c>
      <c r="G6" s="5">
        <v>126.41</v>
      </c>
      <c r="H6" s="16"/>
    </row>
    <row r="7" spans="1:8" ht="15" x14ac:dyDescent="0.25">
      <c r="A7" s="6" t="s">
        <v>27</v>
      </c>
      <c r="B7" s="6" t="s">
        <v>40</v>
      </c>
      <c r="C7" s="7" t="s">
        <v>41</v>
      </c>
      <c r="D7" s="5" t="s">
        <v>11</v>
      </c>
      <c r="E7" s="7" t="s">
        <v>75</v>
      </c>
      <c r="F7" s="5">
        <v>44</v>
      </c>
      <c r="G7" s="5">
        <v>100</v>
      </c>
      <c r="H7" s="16"/>
    </row>
    <row r="8" spans="1:8" ht="25.5" x14ac:dyDescent="0.2">
      <c r="A8" s="7" t="s">
        <v>28</v>
      </c>
      <c r="B8" s="7" t="s">
        <v>42</v>
      </c>
      <c r="C8" s="7" t="s">
        <v>43</v>
      </c>
      <c r="D8" s="7" t="s">
        <v>67</v>
      </c>
      <c r="E8" s="7" t="s">
        <v>70</v>
      </c>
      <c r="F8" s="5">
        <f>2*310</f>
        <v>620</v>
      </c>
      <c r="G8" s="5">
        <v>635</v>
      </c>
      <c r="H8" s="1"/>
    </row>
    <row r="9" spans="1:8" ht="15" x14ac:dyDescent="0.25">
      <c r="A9" s="6" t="s">
        <v>29</v>
      </c>
      <c r="B9" s="6" t="s">
        <v>30</v>
      </c>
      <c r="C9" s="7" t="s">
        <v>44</v>
      </c>
      <c r="D9" s="5" t="s">
        <v>13</v>
      </c>
      <c r="E9" s="7" t="s">
        <v>80</v>
      </c>
      <c r="F9" s="5">
        <f>3*125</f>
        <v>375</v>
      </c>
      <c r="G9" s="5">
        <v>406.66</v>
      </c>
      <c r="H9" s="16"/>
    </row>
    <row r="10" spans="1:8" ht="15" x14ac:dyDescent="0.25">
      <c r="A10" s="6" t="s">
        <v>31</v>
      </c>
      <c r="B10" s="6" t="s">
        <v>45</v>
      </c>
      <c r="C10" s="7" t="s">
        <v>46</v>
      </c>
      <c r="D10" s="5" t="s">
        <v>12</v>
      </c>
      <c r="E10" s="7" t="s">
        <v>81</v>
      </c>
      <c r="F10" s="5">
        <f>2*44</f>
        <v>88</v>
      </c>
      <c r="G10" s="5">
        <v>85</v>
      </c>
      <c r="H10" s="16"/>
    </row>
    <row r="11" spans="1:8" ht="15" x14ac:dyDescent="0.25">
      <c r="A11" s="6" t="s">
        <v>32</v>
      </c>
      <c r="B11" s="18" t="s">
        <v>52</v>
      </c>
      <c r="C11" s="7" t="s">
        <v>47</v>
      </c>
      <c r="D11" s="5" t="s">
        <v>15</v>
      </c>
      <c r="E11" s="7" t="s">
        <v>72</v>
      </c>
      <c r="F11" s="5">
        <f>2*34</f>
        <v>68</v>
      </c>
      <c r="G11" s="5">
        <v>67.47</v>
      </c>
      <c r="H11" s="16"/>
    </row>
    <row r="12" spans="1:8" ht="15" x14ac:dyDescent="0.25">
      <c r="A12" s="6" t="s">
        <v>32</v>
      </c>
      <c r="B12" s="19"/>
      <c r="C12" s="7" t="s">
        <v>48</v>
      </c>
      <c r="D12" s="5" t="s">
        <v>16</v>
      </c>
      <c r="E12" s="7" t="s">
        <v>72</v>
      </c>
      <c r="F12" s="5">
        <f t="shared" ref="F12:F13" si="0">2*34</f>
        <v>68</v>
      </c>
      <c r="G12" s="5">
        <v>62.56</v>
      </c>
      <c r="H12" s="16"/>
    </row>
    <row r="13" spans="1:8" ht="15" x14ac:dyDescent="0.25">
      <c r="A13" s="6" t="s">
        <v>32</v>
      </c>
      <c r="B13" s="19"/>
      <c r="C13" s="7" t="s">
        <v>49</v>
      </c>
      <c r="D13" s="5" t="s">
        <v>17</v>
      </c>
      <c r="E13" s="7" t="s">
        <v>72</v>
      </c>
      <c r="F13" s="5">
        <f t="shared" si="0"/>
        <v>68</v>
      </c>
      <c r="G13" s="5">
        <v>76.13</v>
      </c>
      <c r="H13" s="16"/>
    </row>
    <row r="14" spans="1:8" ht="15" x14ac:dyDescent="0.25">
      <c r="A14" s="6" t="s">
        <v>32</v>
      </c>
      <c r="B14" s="19"/>
      <c r="C14" s="7" t="s">
        <v>50</v>
      </c>
      <c r="D14" s="5" t="s">
        <v>18</v>
      </c>
      <c r="E14" s="7" t="s">
        <v>73</v>
      </c>
      <c r="F14" s="7">
        <f>2*41</f>
        <v>82</v>
      </c>
      <c r="G14" s="5">
        <v>67.19</v>
      </c>
      <c r="H14" s="16"/>
    </row>
    <row r="15" spans="1:8" ht="15" x14ac:dyDescent="0.25">
      <c r="A15" s="6" t="s">
        <v>32</v>
      </c>
      <c r="B15" s="20"/>
      <c r="C15" s="7" t="s">
        <v>51</v>
      </c>
      <c r="D15" s="5" t="s">
        <v>19</v>
      </c>
      <c r="E15" s="7" t="s">
        <v>73</v>
      </c>
      <c r="F15" s="7">
        <f>2*41</f>
        <v>82</v>
      </c>
      <c r="G15" s="5">
        <v>62.92</v>
      </c>
      <c r="H15" s="1"/>
    </row>
    <row r="16" spans="1:8" ht="15" x14ac:dyDescent="0.25">
      <c r="A16" s="6" t="s">
        <v>33</v>
      </c>
      <c r="B16" s="6" t="s">
        <v>53</v>
      </c>
      <c r="C16" s="7" t="s">
        <v>10</v>
      </c>
      <c r="D16" s="8" t="s">
        <v>9</v>
      </c>
      <c r="E16" s="7" t="s">
        <v>74</v>
      </c>
      <c r="F16" s="5">
        <v>27</v>
      </c>
      <c r="G16" s="5">
        <v>32.01</v>
      </c>
      <c r="H16" s="1"/>
    </row>
    <row r="17" spans="1:8" ht="15" x14ac:dyDescent="0.25">
      <c r="A17" s="6" t="s">
        <v>34</v>
      </c>
      <c r="B17" s="6" t="s">
        <v>55</v>
      </c>
      <c r="C17" s="7" t="s">
        <v>54</v>
      </c>
      <c r="D17" s="5" t="s">
        <v>20</v>
      </c>
      <c r="E17" s="7" t="s">
        <v>79</v>
      </c>
      <c r="F17" s="5">
        <v>46.4</v>
      </c>
      <c r="G17" s="5">
        <v>45</v>
      </c>
      <c r="H17" s="1"/>
    </row>
    <row r="18" spans="1:8" ht="15" x14ac:dyDescent="0.25">
      <c r="A18" s="6" t="s">
        <v>35</v>
      </c>
      <c r="B18" s="6" t="s">
        <v>56</v>
      </c>
      <c r="C18" s="7" t="s">
        <v>57</v>
      </c>
      <c r="D18" s="5" t="s">
        <v>21</v>
      </c>
      <c r="E18" s="7" t="s">
        <v>76</v>
      </c>
      <c r="F18" s="5">
        <v>49</v>
      </c>
      <c r="G18" s="5">
        <v>55</v>
      </c>
      <c r="H18" s="1"/>
    </row>
    <row r="19" spans="1:8" ht="26.25" x14ac:dyDescent="0.25">
      <c r="A19" s="6" t="s">
        <v>36</v>
      </c>
      <c r="B19" s="6" t="s">
        <v>58</v>
      </c>
      <c r="C19" s="7" t="s">
        <v>59</v>
      </c>
      <c r="D19" s="5" t="s">
        <v>14</v>
      </c>
      <c r="E19" s="7" t="s">
        <v>78</v>
      </c>
      <c r="F19" s="5">
        <f>2*200</f>
        <v>400</v>
      </c>
      <c r="G19" s="5">
        <v>320</v>
      </c>
      <c r="H19" s="1"/>
    </row>
    <row r="20" spans="1:8" ht="26.25" x14ac:dyDescent="0.25">
      <c r="A20" s="9" t="s">
        <v>37</v>
      </c>
      <c r="B20" s="9" t="s">
        <v>38</v>
      </c>
      <c r="C20" s="7" t="s">
        <v>60</v>
      </c>
      <c r="D20" s="5" t="s">
        <v>24</v>
      </c>
      <c r="E20" s="7" t="s">
        <v>82</v>
      </c>
      <c r="F20" s="5">
        <f>3*83</f>
        <v>249</v>
      </c>
      <c r="G20" s="5">
        <v>305</v>
      </c>
      <c r="H20" s="1"/>
    </row>
    <row r="21" spans="1:8" s="3" customFormat="1" ht="15" x14ac:dyDescent="0.25">
      <c r="A21" s="17" t="s">
        <v>61</v>
      </c>
      <c r="B21" s="17" t="s">
        <v>62</v>
      </c>
      <c r="C21" s="7" t="s">
        <v>63</v>
      </c>
      <c r="D21" s="7" t="s">
        <v>68</v>
      </c>
      <c r="E21" s="7" t="s">
        <v>88</v>
      </c>
      <c r="F21" s="7">
        <v>94</v>
      </c>
      <c r="G21" s="7">
        <v>40</v>
      </c>
      <c r="H21" s="4"/>
    </row>
    <row r="22" spans="1:8" s="3" customFormat="1" ht="29.25" customHeight="1" x14ac:dyDescent="0.25">
      <c r="A22" s="17" t="s">
        <v>64</v>
      </c>
      <c r="B22" s="17" t="s">
        <v>65</v>
      </c>
      <c r="C22" s="7" t="s">
        <v>66</v>
      </c>
      <c r="D22" s="7" t="s">
        <v>69</v>
      </c>
      <c r="E22" s="7" t="s">
        <v>87</v>
      </c>
      <c r="F22" s="7">
        <v>40.700000000000003</v>
      </c>
      <c r="G22" s="7">
        <v>110</v>
      </c>
      <c r="H22" s="4"/>
    </row>
    <row r="23" spans="1:8" x14ac:dyDescent="0.2">
      <c r="F23" s="2" t="s">
        <v>84</v>
      </c>
      <c r="G23" s="11">
        <f>SUM(G5:G22)</f>
        <v>10596.349999999999</v>
      </c>
    </row>
  </sheetData>
  <mergeCells count="1">
    <mergeCell ref="B11:B1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Kotelny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Kypetová</dc:creator>
  <cp:lastModifiedBy>Tomáš Motal</cp:lastModifiedBy>
  <cp:lastPrinted>2018-05-28T08:17:11Z</cp:lastPrinted>
  <dcterms:created xsi:type="dcterms:W3CDTF">2018-05-28T07:07:43Z</dcterms:created>
  <dcterms:modified xsi:type="dcterms:W3CDTF">2018-07-03T08:44:36Z</dcterms:modified>
</cp:coreProperties>
</file>