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SO.01.02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'SO.01.02 01 Pol'!$A$1:$U$31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E21" i="12" l="1"/>
  <c r="F40" i="1" s="1"/>
  <c r="G8" i="12"/>
  <c r="G7" i="12" s="1"/>
  <c r="I49" i="1" s="1"/>
  <c r="I8" i="12"/>
  <c r="I7" i="12" s="1"/>
  <c r="K8" i="12"/>
  <c r="K7" i="12" s="1"/>
  <c r="O8" i="12"/>
  <c r="O7" i="12" s="1"/>
  <c r="Q8" i="12"/>
  <c r="Q7" i="12" s="1"/>
  <c r="U8" i="12"/>
  <c r="U7" i="12" s="1"/>
  <c r="G11" i="12"/>
  <c r="M11" i="12" s="1"/>
  <c r="M10" i="12" s="1"/>
  <c r="I11" i="12"/>
  <c r="I10" i="12" s="1"/>
  <c r="K11" i="12"/>
  <c r="K10" i="12" s="1"/>
  <c r="O11" i="12"/>
  <c r="O10" i="12" s="1"/>
  <c r="Q11" i="12"/>
  <c r="Q10" i="12" s="1"/>
  <c r="U11" i="12"/>
  <c r="U10" i="12" s="1"/>
  <c r="G14" i="12"/>
  <c r="I14" i="12"/>
  <c r="K14" i="12"/>
  <c r="O14" i="12"/>
  <c r="Q14" i="12"/>
  <c r="Q13" i="12" s="1"/>
  <c r="U14" i="12"/>
  <c r="G16" i="12"/>
  <c r="M16" i="12" s="1"/>
  <c r="I16" i="12"/>
  <c r="K16" i="12"/>
  <c r="O16" i="12"/>
  <c r="Q16" i="12"/>
  <c r="U16" i="12"/>
  <c r="G18" i="12"/>
  <c r="M18" i="12" s="1"/>
  <c r="I18" i="12"/>
  <c r="K18" i="12"/>
  <c r="O18" i="12"/>
  <c r="Q18" i="12"/>
  <c r="U18" i="12"/>
  <c r="I20" i="1"/>
  <c r="I19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I13" i="12" l="1"/>
  <c r="G13" i="12"/>
  <c r="I51" i="1" s="1"/>
  <c r="I17" i="1" s="1"/>
  <c r="M14" i="12"/>
  <c r="M13" i="12" s="1"/>
  <c r="F39" i="1"/>
  <c r="F41" i="1"/>
  <c r="O13" i="12"/>
  <c r="M8" i="12"/>
  <c r="M7" i="12" s="1"/>
  <c r="U13" i="12"/>
  <c r="K13" i="12"/>
  <c r="AF21" i="12"/>
  <c r="G10" i="12"/>
  <c r="I50" i="1" s="1"/>
  <c r="I16" i="1" s="1"/>
  <c r="I21" i="1" s="1"/>
  <c r="G41" i="1" l="1"/>
  <c r="H41" i="1" s="1"/>
  <c r="I41" i="1" s="1"/>
  <c r="G39" i="1"/>
  <c r="H39" i="1" s="1"/>
  <c r="H42" i="1" s="1"/>
  <c r="G40" i="1"/>
  <c r="H40" i="1" s="1"/>
  <c r="I40" i="1" s="1"/>
  <c r="F42" i="1"/>
  <c r="I52" i="1"/>
  <c r="G21" i="12"/>
  <c r="G23" i="1" l="1"/>
  <c r="J49" i="1"/>
  <c r="J50" i="1"/>
  <c r="J51" i="1"/>
  <c r="G42" i="1"/>
  <c r="G25" i="1" s="1"/>
  <c r="G26" i="1" s="1"/>
  <c r="I39" i="1"/>
  <c r="I42" i="1" s="1"/>
  <c r="J40" i="1" l="1"/>
  <c r="J41" i="1"/>
  <c r="J39" i="1"/>
  <c r="J42" i="1" s="1"/>
  <c r="G24" i="1"/>
  <c r="G29" i="1" s="1"/>
  <c r="J52" i="1"/>
  <c r="G28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<sst xmlns="http://schemas.openxmlformats.org/spreadsheetml/2006/main" count="178" uniqueCount="114">
  <si>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</si>
  <si>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</si>
  <si>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</si>
  <si>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</si>
  <si>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</si>
  <si>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</si>
  <si>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</si>
  <si>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</si>
  <si>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</si>
  <si>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</si>
  <si>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</si>
  <si>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</si>
  <si>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</si>
  <si>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</si>
  <si>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</si>
  <si>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</si>
  <si>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</si>
  <si>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</si>
  <si>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</si>
  <si>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</si>
  <si>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</si>
  <si>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</si>
  <si>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</si>
  <si>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</si>
  <si>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</si>
  <si>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</si>
  <si>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</si>
  <si>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</si>
  <si>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</si>
  <si>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</si>
  <si>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</si>
  <si>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</si>
  <si>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</si>
  <si>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</si>
  <si>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</si>
  <si>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</si>
  <si>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</si>
  <si>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</si>
  <si>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</si>
  <si>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</si>
  <si>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</si>
  <si>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</si>
  <si>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</si>
  <si>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</si>
  <si>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část</t>
  </si>
  <si>
    <t>SO.01.02</t>
  </si>
  <si>
    <t>Odstranění a přeložení stávajícího oplocení</t>
  </si>
  <si>
    <t>Objekt:</t>
  </si>
  <si>
    <t>Rozpočet:</t>
  </si>
  <si>
    <t>09012017</t>
  </si>
  <si>
    <t>PŘÍSTAVBA ADMINISTRATIVNÍHO OBJEKTU KVOP, ÚDOLNÍ 39, BRNO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</si>
  <si>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</si>
  <si>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</si>
  <si>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</si>
  <si>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</si>
  <si>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</si>
  <si>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</si>
  <si>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</si>
  <si>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</si>
  <si>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</si>
  <si>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767</t>
  </si>
  <si>
    <t>Konstrukce zámečnické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</si>
  <si>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</si>
  <si>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</si>
  <si>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</si>
  <si>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</si>
  <si>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</si>
  <si>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</si>
  <si>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</si>
  <si>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</si>
  <si>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</si>
  <si>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</si>
  <si>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</si>
  <si>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</si>
  <si>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</si>
  <si>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</si>
  <si>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</si>
  <si>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</si>
  <si>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</si>
  <si>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</si>
  <si>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</si>
  <si>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</si>
  <si>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</si>
  <si>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</si>
  <si>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</si>
  <si>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</si>
  <si>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</si>
  <si>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</si>
  <si>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139601103R00</t>
  </si>
  <si>
    <t>Ruční výkop jam, rýh a šachet v hornině tř. 4</t>
  </si>
  <si>
    <t>m3</t>
  </si>
  <si>
    <t>POL1_</t>
  </si>
  <si>
    <t>výkopy pro základy oplocení : 0,9*0,2*0,2*29</t>
  </si>
  <si>
    <t>VV</t>
  </si>
  <si>
    <t>275313611R00</t>
  </si>
  <si>
    <t>Beton základových patek prostý C 16/20</t>
  </si>
  <si>
    <t>základy oplocení : 0,9*0,2*0,2*29</t>
  </si>
  <si>
    <t>767914120R00</t>
  </si>
  <si>
    <t>Montáž oplocení rámového H do 1,5 m</t>
  </si>
  <si>
    <t>m</t>
  </si>
  <si>
    <t>94,0</t>
  </si>
  <si>
    <t>767914830R00</t>
  </si>
  <si>
    <t>Demontáž oplocení rámového H do 2 m</t>
  </si>
  <si>
    <t>118,44</t>
  </si>
  <si>
    <t>767001</t>
  </si>
  <si>
    <t>Oplocení výšky 1,1 m, pozink ocel, zelený nátěr, D</t>
  </si>
  <si>
    <t xml:space="preserve">m     </t>
  </si>
  <si>
    <t>POL3_</t>
  </si>
  <si>
    <t>94-41,3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</si>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</sst>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29" xfId="0" applyNumberFormat="1" applyFont="1" applyBorder="1" applyAlignment="1">
      <alignment horizontal="center" vertical="top" wrapText="1" shrinkToFit="1"/>
    </xf>
    <xf numFmtId="164" fontId="17" fillId="0" borderId="31" xfId="0" applyNumberFormat="1" applyFont="1" applyBorder="1" applyAlignment="1">
      <alignment vertical="top" wrapText="1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40</v>
      </c>
    </row>
    <row r="2" spans="1:7" ht="57.75" customHeight="1" x14ac:dyDescent="0.2">
      <c r="A2" s="211" t="s">
        <v>41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3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222" t="s">
        <v>4</v>
      </c>
      <c r="C1" s="223"/>
      <c r="D1" s="223"/>
      <c r="E1" s="223"/>
      <c r="F1" s="223"/>
      <c r="G1" s="223"/>
      <c r="H1" s="223"/>
      <c r="I1" s="223"/>
      <c r="J1" s="224"/>
    </row>
    <row r="2" spans="1:15" ht="23.25" customHeight="1" x14ac:dyDescent="0.2">
      <c r="A2" s="4"/>
      <c r="B2" s="82" t="s">
        <v>24</v>
      </c>
      <c r="C2" s="83"/>
      <c r="D2" s="84" t="s">
        <v>49</v>
      </c>
      <c r="E2" s="84" t="s">
        <v>50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47</v>
      </c>
      <c r="C3" s="83"/>
      <c r="D3" s="89" t="s">
        <v>45</v>
      </c>
      <c r="E3" s="89" t="s">
        <v>46</v>
      </c>
      <c r="F3" s="90"/>
      <c r="G3" s="90"/>
      <c r="H3" s="83"/>
      <c r="I3" s="91"/>
      <c r="J3" s="92"/>
    </row>
    <row r="4" spans="1:15" ht="23.25" customHeight="1" x14ac:dyDescent="0.2">
      <c r="A4" s="81">
        <v>264</v>
      </c>
      <c r="B4" s="93" t="s">
        <v>48</v>
      </c>
      <c r="C4" s="94"/>
      <c r="D4" s="95" t="s">
        <v>43</v>
      </c>
      <c r="E4" s="95" t="s">
        <v>44</v>
      </c>
      <c r="F4" s="96"/>
      <c r="G4" s="97"/>
      <c r="H4" s="96"/>
      <c r="I4" s="97"/>
      <c r="J4" s="98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32"/>
      <c r="E11" s="232"/>
      <c r="F11" s="232"/>
      <c r="G11" s="232"/>
      <c r="H11" s="28" t="s">
        <v>42</v>
      </c>
      <c r="I11" s="100"/>
      <c r="J11" s="11"/>
    </row>
    <row r="12" spans="1:15" ht="15.75" customHeight="1" x14ac:dyDescent="0.2">
      <c r="A12" s="4"/>
      <c r="B12" s="42"/>
      <c r="C12" s="26"/>
      <c r="D12" s="235"/>
      <c r="E12" s="235"/>
      <c r="F12" s="235"/>
      <c r="G12" s="235"/>
      <c r="H12" s="28" t="s">
        <v>36</v>
      </c>
      <c r="I12" s="100"/>
      <c r="J12" s="11"/>
    </row>
    <row r="13" spans="1:15" ht="15.75" customHeight="1" x14ac:dyDescent="0.2">
      <c r="A13" s="4"/>
      <c r="B13" s="43"/>
      <c r="C13" s="99"/>
      <c r="D13" s="236"/>
      <c r="E13" s="236"/>
      <c r="F13" s="236"/>
      <c r="G13" s="236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31"/>
      <c r="F15" s="231"/>
      <c r="G15" s="233"/>
      <c r="H15" s="233"/>
      <c r="I15" s="233" t="s">
        <v>31</v>
      </c>
      <c r="J15" s="234"/>
    </row>
    <row r="16" spans="1:15" ht="23.25" customHeight="1" x14ac:dyDescent="0.2">
      <c r="A16" s="160" t="s">
        <v>26</v>
      </c>
      <c r="B16" s="58" t="s">
        <v>26</v>
      </c>
      <c r="C16" s="59"/>
      <c r="D16" s="60"/>
      <c r="E16" s="212"/>
      <c r="F16" s="213"/>
      <c r="G16" s="212"/>
      <c r="H16" s="213"/>
      <c r="I16" s="212">
        <f>SUMIF(F49:F51,A16,I49:I51)+SUMIF(F49:F51,"PSU",I49:I51)</f>
        <v>0</v>
      </c>
      <c r="J16" s="219"/>
    </row>
    <row r="17" spans="1:10" ht="23.25" customHeight="1" x14ac:dyDescent="0.2">
      <c r="A17" s="160" t="s">
        <v>27</v>
      </c>
      <c r="B17" s="58" t="s">
        <v>27</v>
      </c>
      <c r="C17" s="59"/>
      <c r="D17" s="60"/>
      <c r="E17" s="212"/>
      <c r="F17" s="213"/>
      <c r="G17" s="212"/>
      <c r="H17" s="213"/>
      <c r="I17" s="212">
        <f>SUMIF(F49:F51,A17,I49:I51)</f>
        <v>0</v>
      </c>
      <c r="J17" s="219"/>
    </row>
    <row r="18" spans="1:10" ht="23.25" customHeight="1" x14ac:dyDescent="0.2">
      <c r="A18" s="160" t="s">
        <v>28</v>
      </c>
      <c r="B18" s="58" t="s">
        <v>28</v>
      </c>
      <c r="C18" s="59"/>
      <c r="D18" s="60"/>
      <c r="E18" s="212"/>
      <c r="F18" s="213"/>
      <c r="G18" s="212"/>
      <c r="H18" s="213"/>
      <c r="I18" s="212">
        <f>SUMIF(F49:F51,A18,I49:I51)</f>
        <v>0</v>
      </c>
      <c r="J18" s="219"/>
    </row>
    <row r="19" spans="1:10" ht="23.25" customHeight="1" x14ac:dyDescent="0.2">
      <c r="A19" s="160" t="s">
        <v>62</v>
      </c>
      <c r="B19" s="58" t="s">
        <v>29</v>
      </c>
      <c r="C19" s="59"/>
      <c r="D19" s="60"/>
      <c r="E19" s="212"/>
      <c r="F19" s="213"/>
      <c r="G19" s="212"/>
      <c r="H19" s="213"/>
      <c r="I19" s="212">
        <f>SUMIF(F49:F51,A19,I49:I51)</f>
        <v>0</v>
      </c>
      <c r="J19" s="219"/>
    </row>
    <row r="20" spans="1:10" ht="23.25" customHeight="1" x14ac:dyDescent="0.2">
      <c r="A20" s="160" t="s">
        <v>63</v>
      </c>
      <c r="B20" s="58" t="s">
        <v>30</v>
      </c>
      <c r="C20" s="59"/>
      <c r="D20" s="60"/>
      <c r="E20" s="212"/>
      <c r="F20" s="213"/>
      <c r="G20" s="212"/>
      <c r="H20" s="213"/>
      <c r="I20" s="212">
        <f>SUMIF(F49:F51,A20,I49:I51)</f>
        <v>0</v>
      </c>
      <c r="J20" s="219"/>
    </row>
    <row r="21" spans="1:10" ht="23.25" customHeight="1" x14ac:dyDescent="0.2">
      <c r="A21" s="4"/>
      <c r="B21" s="75" t="s">
        <v>31</v>
      </c>
      <c r="C21" s="76"/>
      <c r="D21" s="77"/>
      <c r="E21" s="220"/>
      <c r="F21" s="229"/>
      <c r="G21" s="220"/>
      <c r="H21" s="229"/>
      <c r="I21" s="220">
        <f>SUM(I16:J20)</f>
        <v>0</v>
      </c>
      <c r="J21" s="221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17">
        <f>ZakladDPHSniVypocet</f>
        <v>0</v>
      </c>
      <c r="H23" s="218"/>
      <c r="I23" s="218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15">
        <f>ZakladDPHSni*SazbaDPH1/100</f>
        <v>0</v>
      </c>
      <c r="H24" s="216"/>
      <c r="I24" s="216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17">
        <f>ZakladDPHZaklVypocet</f>
        <v>0</v>
      </c>
      <c r="H25" s="218"/>
      <c r="I25" s="218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25">
        <f>ZakladDPHZakl*SazbaDPH2/100</f>
        <v>0</v>
      </c>
      <c r="H26" s="226"/>
      <c r="I26" s="226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27">
        <f>0</f>
        <v>0</v>
      </c>
      <c r="H27" s="227"/>
      <c r="I27" s="227"/>
      <c r="J27" s="64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30">
        <f>ZakladDPHSniVypocet+ZakladDPHZaklVypocet</f>
        <v>0</v>
      </c>
      <c r="H28" s="230"/>
      <c r="I28" s="230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228">
        <f>ZakladDPHSni+DPHSni+ZakladDPHZakl+DPHZakl+Zaokrouhleni</f>
        <v>0</v>
      </c>
      <c r="H29" s="228"/>
      <c r="I29" s="228"/>
      <c r="J29" s="135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42884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14" t="s">
        <v>2</v>
      </c>
      <c r="E35" s="214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51</v>
      </c>
      <c r="C39" s="239"/>
      <c r="D39" s="240"/>
      <c r="E39" s="240"/>
      <c r="F39" s="120">
        <f>'SO.01.02 01 Pol'!AE21</f>
        <v>0</v>
      </c>
      <c r="G39" s="121">
        <f>'SO.01.02 01 Pol'!AF21</f>
        <v>0</v>
      </c>
      <c r="H39" s="122">
        <f>(F39*SazbaDPH1/100)+(G39*SazbaDPH2/100)</f>
        <v>0</v>
      </c>
      <c r="I39" s="122">
        <f>F39+G39+H39</f>
        <v>0</v>
      </c>
      <c r="J39" s="114" t="str">
        <f>IF(CenaCelkemVypocet=0,"",I39/CenaCelkemVypocet*100)</f>
        <v/>
      </c>
    </row>
    <row r="40" spans="1:10" ht="25.5" hidden="1" customHeight="1" x14ac:dyDescent="0.2">
      <c r="A40" s="105">
        <v>2</v>
      </c>
      <c r="B40" s="106" t="s">
        <v>45</v>
      </c>
      <c r="C40" s="241" t="s">
        <v>46</v>
      </c>
      <c r="D40" s="242"/>
      <c r="E40" s="242"/>
      <c r="F40" s="123">
        <f>'SO.01.02 01 Pol'!AE21</f>
        <v>0</v>
      </c>
      <c r="G40" s="124">
        <f>'SO.01.02 01 Pol'!AF21</f>
        <v>0</v>
      </c>
      <c r="H40" s="124">
        <f>(F40*SazbaDPH1/100)+(G40*SazbaDPH2/100)</f>
        <v>0</v>
      </c>
      <c r="I40" s="124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105">
        <v>3</v>
      </c>
      <c r="B41" s="115" t="s">
        <v>43</v>
      </c>
      <c r="C41" s="243" t="s">
        <v>44</v>
      </c>
      <c r="D41" s="244"/>
      <c r="E41" s="244"/>
      <c r="F41" s="125">
        <f>'SO.01.02 01 Pol'!AE21</f>
        <v>0</v>
      </c>
      <c r="G41" s="126">
        <f>'SO.01.02 01 Pol'!AF21</f>
        <v>0</v>
      </c>
      <c r="H41" s="126">
        <f>(F41*SazbaDPH1/100)+(G41*SazbaDPH2/100)</f>
        <v>0</v>
      </c>
      <c r="I41" s="126">
        <f>F41+G41+H41</f>
        <v>0</v>
      </c>
      <c r="J41" s="116" t="str">
        <f>IF(CenaCelkemVypocet=0,"",I41/CenaCelkemVypocet*100)</f>
        <v/>
      </c>
    </row>
    <row r="42" spans="1:10" ht="25.5" hidden="1" customHeight="1" x14ac:dyDescent="0.2">
      <c r="A42" s="105"/>
      <c r="B42" s="245" t="s">
        <v>52</v>
      </c>
      <c r="C42" s="246"/>
      <c r="D42" s="246"/>
      <c r="E42" s="247"/>
      <c r="F42" s="127">
        <f>SUMIF(A39:A41,"=1",F39:F41)</f>
        <v>0</v>
      </c>
      <c r="G42" s="128">
        <f>SUMIF(A39:A41,"=1",G39:G41)</f>
        <v>0</v>
      </c>
      <c r="H42" s="128">
        <f>SUMIF(A39:A41,"=1",H39:H41)</f>
        <v>0</v>
      </c>
      <c r="I42" s="128">
        <f>SUMIF(A39:A41,"=1",I39:I41)</f>
        <v>0</v>
      </c>
      <c r="J42" s="108">
        <f>SUMIF(A39:A41,"=1",J39:J41)</f>
        <v>0</v>
      </c>
    </row>
    <row r="46" spans="1:10" ht="15.75" x14ac:dyDescent="0.25">
      <c r="B46" s="136" t="s">
        <v>54</v>
      </c>
    </row>
    <row r="48" spans="1:10" ht="25.5" customHeight="1" x14ac:dyDescent="0.2">
      <c r="A48" s="137"/>
      <c r="B48" s="141" t="s">
        <v>18</v>
      </c>
      <c r="C48" s="141" t="s">
        <v>6</v>
      </c>
      <c r="D48" s="142"/>
      <c r="E48" s="142"/>
      <c r="F48" s="145" t="s">
        <v>55</v>
      </c>
      <c r="G48" s="145"/>
      <c r="H48" s="145"/>
      <c r="I48" s="145" t="s">
        <v>31</v>
      </c>
      <c r="J48" s="145" t="s">
        <v>0</v>
      </c>
    </row>
    <row r="49" spans="1:10" ht="25.5" customHeight="1" x14ac:dyDescent="0.2">
      <c r="A49" s="138"/>
      <c r="B49" s="146" t="s">
        <v>56</v>
      </c>
      <c r="C49" s="248" t="s">
        <v>57</v>
      </c>
      <c r="D49" s="249"/>
      <c r="E49" s="249"/>
      <c r="F49" s="152" t="s">
        <v>26</v>
      </c>
      <c r="G49" s="153"/>
      <c r="H49" s="153"/>
      <c r="I49" s="153">
        <f>'SO.01.02 01 Pol'!G7</f>
        <v>0</v>
      </c>
      <c r="J49" s="148" t="str">
        <f>IF(I52=0,"",I49/I52*100)</f>
        <v/>
      </c>
    </row>
    <row r="50" spans="1:10" ht="25.5" customHeight="1" x14ac:dyDescent="0.2">
      <c r="A50" s="138"/>
      <c r="B50" s="140" t="s">
        <v>58</v>
      </c>
      <c r="C50" s="250" t="s">
        <v>59</v>
      </c>
      <c r="D50" s="251"/>
      <c r="E50" s="251"/>
      <c r="F50" s="154" t="s">
        <v>26</v>
      </c>
      <c r="G50" s="155"/>
      <c r="H50" s="155"/>
      <c r="I50" s="155">
        <f>'SO.01.02 01 Pol'!G10</f>
        <v>0</v>
      </c>
      <c r="J50" s="149" t="str">
        <f>IF(I52=0,"",I50/I52*100)</f>
        <v/>
      </c>
    </row>
    <row r="51" spans="1:10" ht="25.5" customHeight="1" x14ac:dyDescent="0.2">
      <c r="A51" s="138"/>
      <c r="B51" s="147" t="s">
        <v>60</v>
      </c>
      <c r="C51" s="237" t="s">
        <v>61</v>
      </c>
      <c r="D51" s="238"/>
      <c r="E51" s="238"/>
      <c r="F51" s="156" t="s">
        <v>27</v>
      </c>
      <c r="G51" s="157"/>
      <c r="H51" s="157"/>
      <c r="I51" s="157">
        <f>'SO.01.02 01 Pol'!G13</f>
        <v>0</v>
      </c>
      <c r="J51" s="150" t="str">
        <f>IF(I52=0,"",I51/I52*100)</f>
        <v/>
      </c>
    </row>
    <row r="52" spans="1:10" ht="25.5" customHeight="1" x14ac:dyDescent="0.2">
      <c r="A52" s="139"/>
      <c r="B52" s="143" t="s">
        <v>1</v>
      </c>
      <c r="C52" s="143"/>
      <c r="D52" s="144"/>
      <c r="E52" s="144"/>
      <c r="F52" s="158"/>
      <c r="G52" s="159"/>
      <c r="H52" s="159"/>
      <c r="I52" s="159">
        <f>SUM(I49:I51)</f>
        <v>0</v>
      </c>
      <c r="J52" s="151">
        <f>SUM(J49:J51)</f>
        <v>0</v>
      </c>
    </row>
    <row r="53" spans="1:10" x14ac:dyDescent="0.2">
      <c r="F53" s="103"/>
      <c r="G53" s="102"/>
      <c r="H53" s="103"/>
      <c r="I53" s="102"/>
      <c r="J53" s="104"/>
    </row>
    <row r="54" spans="1:10" x14ac:dyDescent="0.2">
      <c r="F54" s="103"/>
      <c r="G54" s="102"/>
      <c r="H54" s="103"/>
      <c r="I54" s="102"/>
      <c r="J54" s="104"/>
    </row>
    <row r="55" spans="1:10" x14ac:dyDescent="0.2">
      <c r="F55" s="103"/>
      <c r="G55" s="102"/>
      <c r="H55" s="103"/>
      <c r="I55" s="102"/>
      <c r="J55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0">
    <mergeCell ref="C51:E51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2" t="s">
        <v>7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80" t="s">
        <v>8</v>
      </c>
      <c r="B2" s="79"/>
      <c r="C2" s="254"/>
      <c r="D2" s="254"/>
      <c r="E2" s="254"/>
      <c r="F2" s="254"/>
      <c r="G2" s="255"/>
    </row>
    <row r="3" spans="1:7" ht="24.95" customHeight="1" x14ac:dyDescent="0.2">
      <c r="A3" s="80" t="s">
        <v>9</v>
      </c>
      <c r="B3" s="79"/>
      <c r="C3" s="254"/>
      <c r="D3" s="254"/>
      <c r="E3" s="254"/>
      <c r="F3" s="254"/>
      <c r="G3" s="255"/>
    </row>
    <row r="4" spans="1:7" ht="24.95" customHeight="1" x14ac:dyDescent="0.2">
      <c r="A4" s="80" t="s">
        <v>10</v>
      </c>
      <c r="B4" s="79"/>
      <c r="C4" s="254"/>
      <c r="D4" s="254"/>
      <c r="E4" s="254"/>
      <c r="F4" s="254"/>
      <c r="G4" s="255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F8" sqref="F8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8" t="s">
        <v>7</v>
      </c>
      <c r="B1" s="268"/>
      <c r="C1" s="268"/>
      <c r="D1" s="268"/>
      <c r="E1" s="268"/>
      <c r="F1" s="268"/>
      <c r="G1" s="268"/>
      <c r="AG1" t="s">
        <v>64</v>
      </c>
    </row>
    <row r="2" spans="1:60" ht="25.15" customHeight="1" x14ac:dyDescent="0.2">
      <c r="A2" s="162" t="s">
        <v>8</v>
      </c>
      <c r="B2" s="79" t="s">
        <v>49</v>
      </c>
      <c r="C2" s="269" t="s">
        <v>50</v>
      </c>
      <c r="D2" s="270"/>
      <c r="E2" s="270"/>
      <c r="F2" s="270"/>
      <c r="G2" s="271"/>
      <c r="AG2" t="s">
        <v>65</v>
      </c>
    </row>
    <row r="3" spans="1:60" ht="25.15" customHeight="1" x14ac:dyDescent="0.2">
      <c r="A3" s="162" t="s">
        <v>9</v>
      </c>
      <c r="B3" s="79" t="s">
        <v>45</v>
      </c>
      <c r="C3" s="269" t="s">
        <v>46</v>
      </c>
      <c r="D3" s="270"/>
      <c r="E3" s="270"/>
      <c r="F3" s="270"/>
      <c r="G3" s="271"/>
      <c r="AC3" s="101" t="s">
        <v>65</v>
      </c>
      <c r="AG3" t="s">
        <v>66</v>
      </c>
    </row>
    <row r="4" spans="1:60" ht="25.15" customHeight="1" x14ac:dyDescent="0.2">
      <c r="A4" s="163" t="s">
        <v>10</v>
      </c>
      <c r="B4" s="164" t="s">
        <v>43</v>
      </c>
      <c r="C4" s="272" t="s">
        <v>44</v>
      </c>
      <c r="D4" s="273"/>
      <c r="E4" s="273"/>
      <c r="F4" s="273"/>
      <c r="G4" s="274"/>
      <c r="AG4" t="s">
        <v>67</v>
      </c>
    </row>
    <row r="5" spans="1:60" x14ac:dyDescent="0.2">
      <c r="D5" s="161"/>
    </row>
    <row r="6" spans="1:60" ht="38.25" x14ac:dyDescent="0.2">
      <c r="A6" s="170" t="s">
        <v>68</v>
      </c>
      <c r="B6" s="168" t="s">
        <v>69</v>
      </c>
      <c r="C6" s="168" t="s">
        <v>70</v>
      </c>
      <c r="D6" s="169" t="s">
        <v>71</v>
      </c>
      <c r="E6" s="170" t="s">
        <v>72</v>
      </c>
      <c r="F6" s="165" t="s">
        <v>73</v>
      </c>
      <c r="G6" s="170" t="s">
        <v>31</v>
      </c>
      <c r="H6" s="171" t="s">
        <v>32</v>
      </c>
      <c r="I6" s="171" t="s">
        <v>74</v>
      </c>
      <c r="J6" s="171" t="s">
        <v>33</v>
      </c>
      <c r="K6" s="171" t="s">
        <v>75</v>
      </c>
      <c r="L6" s="171" t="s">
        <v>76</v>
      </c>
      <c r="M6" s="171" t="s">
        <v>77</v>
      </c>
      <c r="N6" s="171" t="s">
        <v>78</v>
      </c>
      <c r="O6" s="171" t="s">
        <v>79</v>
      </c>
      <c r="P6" s="171" t="s">
        <v>80</v>
      </c>
      <c r="Q6" s="171" t="s">
        <v>81</v>
      </c>
      <c r="R6" s="171" t="s">
        <v>82</v>
      </c>
      <c r="S6" s="171" t="s">
        <v>83</v>
      </c>
      <c r="T6" s="171" t="s">
        <v>84</v>
      </c>
      <c r="U6" s="171" t="s">
        <v>85</v>
      </c>
    </row>
    <row r="7" spans="1:60" x14ac:dyDescent="0.2">
      <c r="A7" s="172" t="s">
        <v>86</v>
      </c>
      <c r="B7" s="174" t="s">
        <v>56</v>
      </c>
      <c r="C7" s="175" t="s">
        <v>57</v>
      </c>
      <c r="D7" s="176"/>
      <c r="E7" s="182"/>
      <c r="F7" s="186"/>
      <c r="G7" s="186">
        <f>SUMIF(AG8:AG9,"&lt;&gt;NOR",G8:G9)</f>
        <v>0</v>
      </c>
      <c r="H7" s="186"/>
      <c r="I7" s="186">
        <f>SUM(I8:I9)</f>
        <v>0</v>
      </c>
      <c r="J7" s="186"/>
      <c r="K7" s="186">
        <f>SUM(K8:K9)</f>
        <v>0</v>
      </c>
      <c r="L7" s="186"/>
      <c r="M7" s="186">
        <f>SUM(M8:M9)</f>
        <v>0</v>
      </c>
      <c r="N7" s="186"/>
      <c r="O7" s="186">
        <f>SUM(O8:O9)</f>
        <v>0</v>
      </c>
      <c r="P7" s="186"/>
      <c r="Q7" s="186">
        <f>SUM(Q8:Q9)</f>
        <v>0</v>
      </c>
      <c r="R7" s="186"/>
      <c r="S7" s="186"/>
      <c r="T7" s="187"/>
      <c r="U7" s="186">
        <f>SUM(U8:U9)</f>
        <v>4.8600000000000003</v>
      </c>
      <c r="AG7" t="s">
        <v>87</v>
      </c>
    </row>
    <row r="8" spans="1:60" outlineLevel="1" x14ac:dyDescent="0.2">
      <c r="A8" s="167">
        <v>1</v>
      </c>
      <c r="B8" s="177" t="s">
        <v>88</v>
      </c>
      <c r="C8" s="204" t="s">
        <v>89</v>
      </c>
      <c r="D8" s="179" t="s">
        <v>90</v>
      </c>
      <c r="E8" s="183">
        <v>1.044</v>
      </c>
      <c r="F8" s="188"/>
      <c r="G8" s="189">
        <f>ROUND(E8*F8,2)</f>
        <v>0</v>
      </c>
      <c r="H8" s="188"/>
      <c r="I8" s="189">
        <f>ROUND(E8*H8,2)</f>
        <v>0</v>
      </c>
      <c r="J8" s="188"/>
      <c r="K8" s="189">
        <f>ROUND(E8*J8,2)</f>
        <v>0</v>
      </c>
      <c r="L8" s="189">
        <v>21</v>
      </c>
      <c r="M8" s="189">
        <f>G8*(1+L8/100)</f>
        <v>0</v>
      </c>
      <c r="N8" s="189">
        <v>0</v>
      </c>
      <c r="O8" s="189">
        <f>ROUND(E8*N8,2)</f>
        <v>0</v>
      </c>
      <c r="P8" s="189">
        <v>0</v>
      </c>
      <c r="Q8" s="189">
        <f>ROUND(E8*P8,2)</f>
        <v>0</v>
      </c>
      <c r="R8" s="189"/>
      <c r="S8" s="189"/>
      <c r="T8" s="190">
        <v>4.6550000000000002</v>
      </c>
      <c r="U8" s="189">
        <f>ROUND(E8*T8,2)</f>
        <v>4.8600000000000003</v>
      </c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 t="s">
        <v>91</v>
      </c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 x14ac:dyDescent="0.2">
      <c r="A9" s="167"/>
      <c r="B9" s="177"/>
      <c r="C9" s="205" t="s">
        <v>92</v>
      </c>
      <c r="D9" s="180"/>
      <c r="E9" s="184">
        <v>1.044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90"/>
      <c r="U9" s="189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 t="s">
        <v>93</v>
      </c>
      <c r="AH9" s="166">
        <v>0</v>
      </c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x14ac:dyDescent="0.2">
      <c r="A10" s="173" t="s">
        <v>86</v>
      </c>
      <c r="B10" s="178" t="s">
        <v>58</v>
      </c>
      <c r="C10" s="206" t="s">
        <v>59</v>
      </c>
      <c r="D10" s="181"/>
      <c r="E10" s="185"/>
      <c r="F10" s="191"/>
      <c r="G10" s="191">
        <f>SUMIF(AG11:AG12,"&lt;&gt;NOR",G11:G12)</f>
        <v>0</v>
      </c>
      <c r="H10" s="191"/>
      <c r="I10" s="191">
        <f>SUM(I11:I12)</f>
        <v>0</v>
      </c>
      <c r="J10" s="191"/>
      <c r="K10" s="191">
        <f>SUM(K11:K12)</f>
        <v>0</v>
      </c>
      <c r="L10" s="191"/>
      <c r="M10" s="191">
        <f>SUM(M11:M12)</f>
        <v>0</v>
      </c>
      <c r="N10" s="191"/>
      <c r="O10" s="191">
        <f>SUM(O11:O12)</f>
        <v>2.64</v>
      </c>
      <c r="P10" s="191"/>
      <c r="Q10" s="191">
        <f>SUM(Q11:Q12)</f>
        <v>0</v>
      </c>
      <c r="R10" s="191"/>
      <c r="S10" s="191"/>
      <c r="T10" s="192"/>
      <c r="U10" s="191">
        <f>SUM(U11:U12)</f>
        <v>0.5</v>
      </c>
      <c r="AG10" t="s">
        <v>87</v>
      </c>
    </row>
    <row r="11" spans="1:60" outlineLevel="1" x14ac:dyDescent="0.2">
      <c r="A11" s="167">
        <v>2</v>
      </c>
      <c r="B11" s="177" t="s">
        <v>94</v>
      </c>
      <c r="C11" s="204" t="s">
        <v>95</v>
      </c>
      <c r="D11" s="179" t="s">
        <v>90</v>
      </c>
      <c r="E11" s="183">
        <v>1.044</v>
      </c>
      <c r="F11" s="188"/>
      <c r="G11" s="189">
        <f>ROUND(E11*F11,2)</f>
        <v>0</v>
      </c>
      <c r="H11" s="188"/>
      <c r="I11" s="189">
        <f>ROUND(E11*H11,2)</f>
        <v>0</v>
      </c>
      <c r="J11" s="188"/>
      <c r="K11" s="189">
        <f>ROUND(E11*J11,2)</f>
        <v>0</v>
      </c>
      <c r="L11" s="189">
        <v>21</v>
      </c>
      <c r="M11" s="189">
        <f>G11*(1+L11/100)</f>
        <v>0</v>
      </c>
      <c r="N11" s="189">
        <v>2.5249999999999999</v>
      </c>
      <c r="O11" s="189">
        <f>ROUND(E11*N11,2)</f>
        <v>2.64</v>
      </c>
      <c r="P11" s="189">
        <v>0</v>
      </c>
      <c r="Q11" s="189">
        <f>ROUND(E11*P11,2)</f>
        <v>0</v>
      </c>
      <c r="R11" s="189"/>
      <c r="S11" s="189"/>
      <c r="T11" s="190">
        <v>0.47699999999999998</v>
      </c>
      <c r="U11" s="189">
        <f>ROUND(E11*T11,2)</f>
        <v>0.5</v>
      </c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 t="s">
        <v>91</v>
      </c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outlineLevel="1" x14ac:dyDescent="0.2">
      <c r="A12" s="167"/>
      <c r="B12" s="177"/>
      <c r="C12" s="205" t="s">
        <v>96</v>
      </c>
      <c r="D12" s="180"/>
      <c r="E12" s="184">
        <v>1.044</v>
      </c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90"/>
      <c r="U12" s="189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 t="s">
        <v>93</v>
      </c>
      <c r="AH12" s="166">
        <v>0</v>
      </c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x14ac:dyDescent="0.2">
      <c r="A13" s="173" t="s">
        <v>86</v>
      </c>
      <c r="B13" s="178" t="s">
        <v>60</v>
      </c>
      <c r="C13" s="206" t="s">
        <v>61</v>
      </c>
      <c r="D13" s="181"/>
      <c r="E13" s="185"/>
      <c r="F13" s="191"/>
      <c r="G13" s="191">
        <f>SUMIF(AG14:AG19,"&lt;&gt;NOR",G14:G19)</f>
        <v>0</v>
      </c>
      <c r="H13" s="191"/>
      <c r="I13" s="191">
        <f>SUM(I14:I19)</f>
        <v>0</v>
      </c>
      <c r="J13" s="191"/>
      <c r="K13" s="191">
        <f>SUM(K14:K19)</f>
        <v>0</v>
      </c>
      <c r="L13" s="191"/>
      <c r="M13" s="191">
        <f>SUM(M14:M19)</f>
        <v>0</v>
      </c>
      <c r="N13" s="191"/>
      <c r="O13" s="191">
        <f>SUM(O14:O19)</f>
        <v>0</v>
      </c>
      <c r="P13" s="191"/>
      <c r="Q13" s="191">
        <f>SUM(Q14:Q19)</f>
        <v>1.1000000000000001</v>
      </c>
      <c r="R13" s="191"/>
      <c r="S13" s="191"/>
      <c r="T13" s="192"/>
      <c r="U13" s="191">
        <f>SUM(U14:U19)</f>
        <v>72.53</v>
      </c>
      <c r="AG13" t="s">
        <v>87</v>
      </c>
    </row>
    <row r="14" spans="1:60" outlineLevel="1" x14ac:dyDescent="0.2">
      <c r="A14" s="167">
        <v>3</v>
      </c>
      <c r="B14" s="177" t="s">
        <v>97</v>
      </c>
      <c r="C14" s="204" t="s">
        <v>98</v>
      </c>
      <c r="D14" s="179" t="s">
        <v>99</v>
      </c>
      <c r="E14" s="183">
        <v>94</v>
      </c>
      <c r="F14" s="188"/>
      <c r="G14" s="189">
        <f>ROUND(E14*F14,2)</f>
        <v>0</v>
      </c>
      <c r="H14" s="188"/>
      <c r="I14" s="189">
        <f>ROUND(E14*H14,2)</f>
        <v>0</v>
      </c>
      <c r="J14" s="188"/>
      <c r="K14" s="189">
        <f>ROUND(E14*J14,2)</f>
        <v>0</v>
      </c>
      <c r="L14" s="189">
        <v>21</v>
      </c>
      <c r="M14" s="189">
        <f>G14*(1+L14/100)</f>
        <v>0</v>
      </c>
      <c r="N14" s="189">
        <v>0</v>
      </c>
      <c r="O14" s="189">
        <f>ROUND(E14*N14,2)</f>
        <v>0</v>
      </c>
      <c r="P14" s="189">
        <v>0</v>
      </c>
      <c r="Q14" s="189">
        <f>ROUND(E14*P14,2)</f>
        <v>0</v>
      </c>
      <c r="R14" s="189"/>
      <c r="S14" s="189"/>
      <c r="T14" s="190">
        <v>0.41</v>
      </c>
      <c r="U14" s="189">
        <f>ROUND(E14*T14,2)</f>
        <v>38.54</v>
      </c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 t="s">
        <v>91</v>
      </c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/>
      <c r="B15" s="177"/>
      <c r="C15" s="205" t="s">
        <v>100</v>
      </c>
      <c r="D15" s="180"/>
      <c r="E15" s="184">
        <v>94</v>
      </c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90"/>
      <c r="U15" s="189"/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 t="s">
        <v>93</v>
      </c>
      <c r="AH15" s="166">
        <v>0</v>
      </c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outlineLevel="1" x14ac:dyDescent="0.2">
      <c r="A16" s="167">
        <v>4</v>
      </c>
      <c r="B16" s="177" t="s">
        <v>101</v>
      </c>
      <c r="C16" s="204" t="s">
        <v>102</v>
      </c>
      <c r="D16" s="179" t="s">
        <v>99</v>
      </c>
      <c r="E16" s="183">
        <v>118.44</v>
      </c>
      <c r="F16" s="188"/>
      <c r="G16" s="189">
        <f>ROUND(E16*F16,2)</f>
        <v>0</v>
      </c>
      <c r="H16" s="188"/>
      <c r="I16" s="189">
        <f>ROUND(E16*H16,2)</f>
        <v>0</v>
      </c>
      <c r="J16" s="188"/>
      <c r="K16" s="189">
        <f>ROUND(E16*J16,2)</f>
        <v>0</v>
      </c>
      <c r="L16" s="189">
        <v>21</v>
      </c>
      <c r="M16" s="189">
        <f>G16*(1+L16/100)</f>
        <v>0</v>
      </c>
      <c r="N16" s="189">
        <v>0</v>
      </c>
      <c r="O16" s="189">
        <f>ROUND(E16*N16,2)</f>
        <v>0</v>
      </c>
      <c r="P16" s="189">
        <v>9.2499999999999995E-3</v>
      </c>
      <c r="Q16" s="189">
        <f>ROUND(E16*P16,2)</f>
        <v>1.1000000000000001</v>
      </c>
      <c r="R16" s="189"/>
      <c r="S16" s="189"/>
      <c r="T16" s="190">
        <v>0.28699999999999998</v>
      </c>
      <c r="U16" s="189">
        <f>ROUND(E16*T16,2)</f>
        <v>33.99</v>
      </c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 t="s">
        <v>91</v>
      </c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 x14ac:dyDescent="0.2">
      <c r="A17" s="167"/>
      <c r="B17" s="177"/>
      <c r="C17" s="205" t="s">
        <v>103</v>
      </c>
      <c r="D17" s="180"/>
      <c r="E17" s="184">
        <v>118.44</v>
      </c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90"/>
      <c r="U17" s="189"/>
      <c r="V17" s="166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 t="s">
        <v>93</v>
      </c>
      <c r="AH17" s="166">
        <v>0</v>
      </c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outlineLevel="1" x14ac:dyDescent="0.2">
      <c r="A18" s="167">
        <v>5</v>
      </c>
      <c r="B18" s="177" t="s">
        <v>104</v>
      </c>
      <c r="C18" s="204" t="s">
        <v>105</v>
      </c>
      <c r="D18" s="179" t="s">
        <v>106</v>
      </c>
      <c r="E18" s="183">
        <v>52.7</v>
      </c>
      <c r="F18" s="188"/>
      <c r="G18" s="189">
        <f>ROUND(E18*F18,2)</f>
        <v>0</v>
      </c>
      <c r="H18" s="188"/>
      <c r="I18" s="189">
        <f>ROUND(E18*H18,2)</f>
        <v>0</v>
      </c>
      <c r="J18" s="188"/>
      <c r="K18" s="189">
        <f>ROUND(E18*J18,2)</f>
        <v>0</v>
      </c>
      <c r="L18" s="189">
        <v>21</v>
      </c>
      <c r="M18" s="189">
        <f>G18*(1+L18/100)</f>
        <v>0</v>
      </c>
      <c r="N18" s="189">
        <v>0</v>
      </c>
      <c r="O18" s="189">
        <f>ROUND(E18*N18,2)</f>
        <v>0</v>
      </c>
      <c r="P18" s="189">
        <v>0</v>
      </c>
      <c r="Q18" s="189">
        <f>ROUND(E18*P18,2)</f>
        <v>0</v>
      </c>
      <c r="R18" s="189"/>
      <c r="S18" s="189"/>
      <c r="T18" s="190">
        <v>0</v>
      </c>
      <c r="U18" s="189">
        <f>ROUND(E18*T18,2)</f>
        <v>0</v>
      </c>
      <c r="V18" s="166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166" t="s">
        <v>107</v>
      </c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">
      <c r="A19" s="193"/>
      <c r="B19" s="194"/>
      <c r="C19" s="207" t="s">
        <v>108</v>
      </c>
      <c r="D19" s="195"/>
      <c r="E19" s="196">
        <v>52.7</v>
      </c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8"/>
      <c r="U19" s="197"/>
      <c r="V19" s="166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 t="s">
        <v>93</v>
      </c>
      <c r="AH19" s="166">
        <v>0</v>
      </c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x14ac:dyDescent="0.2">
      <c r="A20" s="6"/>
      <c r="B20" s="7" t="s">
        <v>109</v>
      </c>
      <c r="C20" s="208" t="s">
        <v>109</v>
      </c>
      <c r="D20" s="9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AE20">
        <v>15</v>
      </c>
      <c r="AF20">
        <v>21</v>
      </c>
    </row>
    <row r="21" spans="1:60" x14ac:dyDescent="0.2">
      <c r="A21" s="199"/>
      <c r="B21" s="200" t="s">
        <v>31</v>
      </c>
      <c r="C21" s="209" t="s">
        <v>109</v>
      </c>
      <c r="D21" s="201"/>
      <c r="E21" s="202"/>
      <c r="F21" s="202"/>
      <c r="G21" s="203">
        <f>G7+G10+G13</f>
        <v>0</v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AE21">
        <f>SUMIF(L7:L19,AE20,G7:G19)</f>
        <v>0</v>
      </c>
      <c r="AF21">
        <f>SUMIF(L7:L19,AF20,G7:G19)</f>
        <v>0</v>
      </c>
      <c r="AG21" t="s">
        <v>110</v>
      </c>
    </row>
    <row r="22" spans="1:60" x14ac:dyDescent="0.2">
      <c r="A22" s="6"/>
      <c r="B22" s="7" t="s">
        <v>109</v>
      </c>
      <c r="C22" s="208" t="s">
        <v>109</v>
      </c>
      <c r="D22" s="9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60" x14ac:dyDescent="0.2">
      <c r="A23" s="6"/>
      <c r="B23" s="7" t="s">
        <v>109</v>
      </c>
      <c r="C23" s="208" t="s">
        <v>109</v>
      </c>
      <c r="D23" s="9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60" x14ac:dyDescent="0.2">
      <c r="A24" s="275" t="s">
        <v>111</v>
      </c>
      <c r="B24" s="275"/>
      <c r="C24" s="276"/>
      <c r="D24" s="9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60" x14ac:dyDescent="0.2">
      <c r="A25" s="256"/>
      <c r="B25" s="257"/>
      <c r="C25" s="258"/>
      <c r="D25" s="257"/>
      <c r="E25" s="257"/>
      <c r="F25" s="257"/>
      <c r="G25" s="259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G25" t="s">
        <v>112</v>
      </c>
    </row>
    <row r="26" spans="1:60" x14ac:dyDescent="0.2">
      <c r="A26" s="260"/>
      <c r="B26" s="261"/>
      <c r="C26" s="262"/>
      <c r="D26" s="261"/>
      <c r="E26" s="261"/>
      <c r="F26" s="261"/>
      <c r="G26" s="263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 x14ac:dyDescent="0.2">
      <c r="A27" s="260"/>
      <c r="B27" s="261"/>
      <c r="C27" s="262"/>
      <c r="D27" s="261"/>
      <c r="E27" s="261"/>
      <c r="F27" s="261"/>
      <c r="G27" s="263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260"/>
      <c r="B28" s="261"/>
      <c r="C28" s="262"/>
      <c r="D28" s="261"/>
      <c r="E28" s="261"/>
      <c r="F28" s="261"/>
      <c r="G28" s="263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264"/>
      <c r="B29" s="265"/>
      <c r="C29" s="266"/>
      <c r="D29" s="265"/>
      <c r="E29" s="265"/>
      <c r="F29" s="265"/>
      <c r="G29" s="267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6"/>
      <c r="B30" s="7" t="s">
        <v>109</v>
      </c>
      <c r="C30" s="208" t="s">
        <v>109</v>
      </c>
      <c r="D30" s="9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C31" s="210"/>
      <c r="D31" s="161"/>
      <c r="AG31" t="s">
        <v>113</v>
      </c>
    </row>
    <row r="32" spans="1:60" x14ac:dyDescent="0.2">
      <c r="D32" s="161"/>
    </row>
    <row r="33" spans="4:4" x14ac:dyDescent="0.2">
      <c r="D33" s="161"/>
    </row>
    <row r="34" spans="4:4" x14ac:dyDescent="0.2">
      <c r="D34" s="161"/>
    </row>
    <row r="35" spans="4:4" x14ac:dyDescent="0.2">
      <c r="D35" s="161"/>
    </row>
    <row r="36" spans="4:4" x14ac:dyDescent="0.2">
      <c r="D36" s="161"/>
    </row>
    <row r="37" spans="4:4" x14ac:dyDescent="0.2">
      <c r="D37" s="161"/>
    </row>
    <row r="38" spans="4:4" x14ac:dyDescent="0.2">
      <c r="D38" s="161"/>
    </row>
    <row r="39" spans="4:4" x14ac:dyDescent="0.2">
      <c r="D39" s="161"/>
    </row>
    <row r="40" spans="4:4" x14ac:dyDescent="0.2">
      <c r="D40" s="161"/>
    </row>
    <row r="41" spans="4:4" x14ac:dyDescent="0.2">
      <c r="D41" s="161"/>
    </row>
    <row r="42" spans="4:4" x14ac:dyDescent="0.2">
      <c r="D42" s="161"/>
    </row>
    <row r="43" spans="4:4" x14ac:dyDescent="0.2">
      <c r="D43" s="161"/>
    </row>
    <row r="44" spans="4:4" x14ac:dyDescent="0.2">
      <c r="D44" s="161"/>
    </row>
    <row r="45" spans="4:4" x14ac:dyDescent="0.2">
      <c r="D45" s="161"/>
    </row>
    <row r="46" spans="4:4" x14ac:dyDescent="0.2">
      <c r="D46" s="161"/>
    </row>
    <row r="47" spans="4:4" x14ac:dyDescent="0.2">
      <c r="D47" s="161"/>
    </row>
    <row r="48" spans="4:4" x14ac:dyDescent="0.2">
      <c r="D48" s="161"/>
    </row>
    <row r="49" spans="4:4" x14ac:dyDescent="0.2">
      <c r="D49" s="161"/>
    </row>
    <row r="50" spans="4:4" x14ac:dyDescent="0.2">
      <c r="D50" s="161"/>
    </row>
    <row r="51" spans="4:4" x14ac:dyDescent="0.2">
      <c r="D51" s="161"/>
    </row>
    <row r="52" spans="4:4" x14ac:dyDescent="0.2">
      <c r="D52" s="161"/>
    </row>
    <row r="53" spans="4:4" x14ac:dyDescent="0.2">
      <c r="D53" s="161"/>
    </row>
    <row r="54" spans="4:4" x14ac:dyDescent="0.2">
      <c r="D54" s="161"/>
    </row>
    <row r="55" spans="4:4" x14ac:dyDescent="0.2">
      <c r="D55" s="161"/>
    </row>
    <row r="56" spans="4:4" x14ac:dyDescent="0.2">
      <c r="D56" s="161"/>
    </row>
    <row r="57" spans="4:4" x14ac:dyDescent="0.2">
      <c r="D57" s="161"/>
    </row>
    <row r="58" spans="4:4" x14ac:dyDescent="0.2">
      <c r="D58" s="161"/>
    </row>
    <row r="59" spans="4:4" x14ac:dyDescent="0.2">
      <c r="D59" s="161"/>
    </row>
    <row r="60" spans="4:4" x14ac:dyDescent="0.2">
      <c r="D60" s="161"/>
    </row>
    <row r="61" spans="4:4" x14ac:dyDescent="0.2">
      <c r="D61" s="161"/>
    </row>
    <row r="62" spans="4:4" x14ac:dyDescent="0.2">
      <c r="D62" s="161"/>
    </row>
    <row r="63" spans="4:4" x14ac:dyDescent="0.2">
      <c r="D63" s="161"/>
    </row>
    <row r="64" spans="4:4" x14ac:dyDescent="0.2">
      <c r="D64" s="161"/>
    </row>
    <row r="65" spans="4:4" x14ac:dyDescent="0.2">
      <c r="D65" s="161"/>
    </row>
    <row r="66" spans="4:4" x14ac:dyDescent="0.2">
      <c r="D66" s="161"/>
    </row>
    <row r="67" spans="4:4" x14ac:dyDescent="0.2">
      <c r="D67" s="161"/>
    </row>
    <row r="68" spans="4:4" x14ac:dyDescent="0.2">
      <c r="D68" s="161"/>
    </row>
    <row r="69" spans="4:4" x14ac:dyDescent="0.2">
      <c r="D69" s="161"/>
    </row>
    <row r="70" spans="4:4" x14ac:dyDescent="0.2">
      <c r="D70" s="161"/>
    </row>
    <row r="71" spans="4:4" x14ac:dyDescent="0.2">
      <c r="D71" s="161"/>
    </row>
    <row r="72" spans="4:4" x14ac:dyDescent="0.2">
      <c r="D72" s="161"/>
    </row>
    <row r="73" spans="4:4" x14ac:dyDescent="0.2">
      <c r="D73" s="161"/>
    </row>
    <row r="74" spans="4:4" x14ac:dyDescent="0.2">
      <c r="D74" s="161"/>
    </row>
    <row r="75" spans="4:4" x14ac:dyDescent="0.2">
      <c r="D75" s="161"/>
    </row>
    <row r="76" spans="4:4" x14ac:dyDescent="0.2">
      <c r="D76" s="161"/>
    </row>
    <row r="77" spans="4:4" x14ac:dyDescent="0.2">
      <c r="D77" s="161"/>
    </row>
    <row r="78" spans="4:4" x14ac:dyDescent="0.2">
      <c r="D78" s="161"/>
    </row>
    <row r="79" spans="4:4" x14ac:dyDescent="0.2">
      <c r="D79" s="161"/>
    </row>
    <row r="80" spans="4:4" x14ac:dyDescent="0.2">
      <c r="D80" s="161"/>
    </row>
    <row r="81" spans="4:4" x14ac:dyDescent="0.2">
      <c r="D81" s="161"/>
    </row>
    <row r="82" spans="4:4" x14ac:dyDescent="0.2">
      <c r="D82" s="161"/>
    </row>
    <row r="83" spans="4:4" x14ac:dyDescent="0.2">
      <c r="D83" s="161"/>
    </row>
    <row r="84" spans="4:4" x14ac:dyDescent="0.2">
      <c r="D84" s="161"/>
    </row>
    <row r="85" spans="4:4" x14ac:dyDescent="0.2">
      <c r="D85" s="161"/>
    </row>
    <row r="86" spans="4:4" x14ac:dyDescent="0.2">
      <c r="D86" s="161"/>
    </row>
    <row r="87" spans="4:4" x14ac:dyDescent="0.2">
      <c r="D87" s="161"/>
    </row>
    <row r="88" spans="4:4" x14ac:dyDescent="0.2">
      <c r="D88" s="161"/>
    </row>
    <row r="89" spans="4:4" x14ac:dyDescent="0.2">
      <c r="D89" s="161"/>
    </row>
    <row r="90" spans="4:4" x14ac:dyDescent="0.2">
      <c r="D90" s="161"/>
    </row>
    <row r="91" spans="4:4" x14ac:dyDescent="0.2">
      <c r="D91" s="161"/>
    </row>
    <row r="92" spans="4:4" x14ac:dyDescent="0.2">
      <c r="D92" s="161"/>
    </row>
    <row r="93" spans="4:4" x14ac:dyDescent="0.2">
      <c r="D93" s="161"/>
    </row>
    <row r="94" spans="4:4" x14ac:dyDescent="0.2">
      <c r="D94" s="161"/>
    </row>
    <row r="95" spans="4:4" x14ac:dyDescent="0.2">
      <c r="D95" s="161"/>
    </row>
    <row r="96" spans="4:4" x14ac:dyDescent="0.2">
      <c r="D96" s="161"/>
    </row>
    <row r="97" spans="4:4" x14ac:dyDescent="0.2">
      <c r="D97" s="161"/>
    </row>
    <row r="98" spans="4:4" x14ac:dyDescent="0.2">
      <c r="D98" s="161"/>
    </row>
    <row r="99" spans="4:4" x14ac:dyDescent="0.2">
      <c r="D99" s="161"/>
    </row>
    <row r="100" spans="4:4" x14ac:dyDescent="0.2">
      <c r="D100" s="161"/>
    </row>
    <row r="101" spans="4:4" x14ac:dyDescent="0.2">
      <c r="D101" s="161"/>
    </row>
    <row r="102" spans="4:4" x14ac:dyDescent="0.2">
      <c r="D102" s="161"/>
    </row>
    <row r="103" spans="4:4" x14ac:dyDescent="0.2">
      <c r="D103" s="161"/>
    </row>
    <row r="104" spans="4:4" x14ac:dyDescent="0.2">
      <c r="D104" s="161"/>
    </row>
    <row r="105" spans="4:4" x14ac:dyDescent="0.2">
      <c r="D105" s="161"/>
    </row>
    <row r="106" spans="4:4" x14ac:dyDescent="0.2">
      <c r="D106" s="161"/>
    </row>
    <row r="107" spans="4:4" x14ac:dyDescent="0.2">
      <c r="D107" s="161"/>
    </row>
    <row r="108" spans="4:4" x14ac:dyDescent="0.2">
      <c r="D108" s="161"/>
    </row>
    <row r="109" spans="4:4" x14ac:dyDescent="0.2">
      <c r="D109" s="161"/>
    </row>
    <row r="110" spans="4:4" x14ac:dyDescent="0.2">
      <c r="D110" s="161"/>
    </row>
    <row r="111" spans="4:4" x14ac:dyDescent="0.2">
      <c r="D111" s="161"/>
    </row>
    <row r="112" spans="4:4" x14ac:dyDescent="0.2">
      <c r="D112" s="161"/>
    </row>
    <row r="113" spans="4:4" x14ac:dyDescent="0.2">
      <c r="D113" s="161"/>
    </row>
    <row r="114" spans="4:4" x14ac:dyDescent="0.2">
      <c r="D114" s="161"/>
    </row>
    <row r="115" spans="4:4" x14ac:dyDescent="0.2">
      <c r="D115" s="161"/>
    </row>
    <row r="116" spans="4:4" x14ac:dyDescent="0.2">
      <c r="D116" s="161"/>
    </row>
    <row r="117" spans="4:4" x14ac:dyDescent="0.2">
      <c r="D117" s="161"/>
    </row>
    <row r="118" spans="4:4" x14ac:dyDescent="0.2">
      <c r="D118" s="161"/>
    </row>
    <row r="119" spans="4:4" x14ac:dyDescent="0.2">
      <c r="D119" s="161"/>
    </row>
    <row r="120" spans="4:4" x14ac:dyDescent="0.2">
      <c r="D120" s="161"/>
    </row>
    <row r="121" spans="4:4" x14ac:dyDescent="0.2">
      <c r="D121" s="161"/>
    </row>
    <row r="122" spans="4:4" x14ac:dyDescent="0.2">
      <c r="D122" s="161"/>
    </row>
    <row r="123" spans="4:4" x14ac:dyDescent="0.2">
      <c r="D123" s="161"/>
    </row>
    <row r="124" spans="4:4" x14ac:dyDescent="0.2">
      <c r="D124" s="161"/>
    </row>
    <row r="125" spans="4:4" x14ac:dyDescent="0.2">
      <c r="D125" s="161"/>
    </row>
    <row r="126" spans="4:4" x14ac:dyDescent="0.2">
      <c r="D126" s="161"/>
    </row>
    <row r="127" spans="4:4" x14ac:dyDescent="0.2">
      <c r="D127" s="161"/>
    </row>
    <row r="128" spans="4:4" x14ac:dyDescent="0.2">
      <c r="D128" s="161"/>
    </row>
    <row r="129" spans="4:4" x14ac:dyDescent="0.2">
      <c r="D129" s="161"/>
    </row>
    <row r="130" spans="4:4" x14ac:dyDescent="0.2">
      <c r="D130" s="161"/>
    </row>
    <row r="131" spans="4:4" x14ac:dyDescent="0.2">
      <c r="D131" s="161"/>
    </row>
    <row r="132" spans="4:4" x14ac:dyDescent="0.2">
      <c r="D132" s="161"/>
    </row>
    <row r="133" spans="4:4" x14ac:dyDescent="0.2">
      <c r="D133" s="161"/>
    </row>
    <row r="134" spans="4:4" x14ac:dyDescent="0.2">
      <c r="D134" s="161"/>
    </row>
    <row r="135" spans="4:4" x14ac:dyDescent="0.2">
      <c r="D135" s="161"/>
    </row>
    <row r="136" spans="4:4" x14ac:dyDescent="0.2">
      <c r="D136" s="161"/>
    </row>
    <row r="137" spans="4:4" x14ac:dyDescent="0.2">
      <c r="D137" s="161"/>
    </row>
    <row r="138" spans="4:4" x14ac:dyDescent="0.2">
      <c r="D138" s="161"/>
    </row>
    <row r="139" spans="4:4" x14ac:dyDescent="0.2">
      <c r="D139" s="161"/>
    </row>
    <row r="140" spans="4:4" x14ac:dyDescent="0.2">
      <c r="D140" s="161"/>
    </row>
    <row r="141" spans="4:4" x14ac:dyDescent="0.2">
      <c r="D141" s="161"/>
    </row>
    <row r="142" spans="4:4" x14ac:dyDescent="0.2">
      <c r="D142" s="161"/>
    </row>
    <row r="143" spans="4:4" x14ac:dyDescent="0.2">
      <c r="D143" s="161"/>
    </row>
    <row r="144" spans="4:4" x14ac:dyDescent="0.2">
      <c r="D144" s="161"/>
    </row>
    <row r="145" spans="4:4" x14ac:dyDescent="0.2">
      <c r="D145" s="161"/>
    </row>
    <row r="146" spans="4:4" x14ac:dyDescent="0.2">
      <c r="D146" s="161"/>
    </row>
    <row r="147" spans="4:4" x14ac:dyDescent="0.2">
      <c r="D147" s="161"/>
    </row>
    <row r="148" spans="4:4" x14ac:dyDescent="0.2">
      <c r="D148" s="161"/>
    </row>
    <row r="149" spans="4:4" x14ac:dyDescent="0.2">
      <c r="D149" s="161"/>
    </row>
    <row r="150" spans="4:4" x14ac:dyDescent="0.2">
      <c r="D150" s="161"/>
    </row>
    <row r="151" spans="4:4" x14ac:dyDescent="0.2">
      <c r="D151" s="161"/>
    </row>
    <row r="152" spans="4:4" x14ac:dyDescent="0.2">
      <c r="D152" s="161"/>
    </row>
    <row r="153" spans="4:4" x14ac:dyDescent="0.2">
      <c r="D153" s="161"/>
    </row>
    <row r="154" spans="4:4" x14ac:dyDescent="0.2">
      <c r="D154" s="161"/>
    </row>
    <row r="155" spans="4:4" x14ac:dyDescent="0.2">
      <c r="D155" s="161"/>
    </row>
    <row r="156" spans="4:4" x14ac:dyDescent="0.2">
      <c r="D156" s="161"/>
    </row>
    <row r="157" spans="4:4" x14ac:dyDescent="0.2">
      <c r="D157" s="161"/>
    </row>
    <row r="158" spans="4:4" x14ac:dyDescent="0.2">
      <c r="D158" s="161"/>
    </row>
    <row r="159" spans="4:4" x14ac:dyDescent="0.2">
      <c r="D159" s="161"/>
    </row>
    <row r="160" spans="4:4" x14ac:dyDescent="0.2">
      <c r="D160" s="161"/>
    </row>
    <row r="161" spans="4:4" x14ac:dyDescent="0.2">
      <c r="D161" s="161"/>
    </row>
    <row r="162" spans="4:4" x14ac:dyDescent="0.2">
      <c r="D162" s="161"/>
    </row>
    <row r="163" spans="4:4" x14ac:dyDescent="0.2">
      <c r="D163" s="161"/>
    </row>
    <row r="164" spans="4:4" x14ac:dyDescent="0.2">
      <c r="D164" s="161"/>
    </row>
    <row r="165" spans="4:4" x14ac:dyDescent="0.2">
      <c r="D165" s="161"/>
    </row>
    <row r="166" spans="4:4" x14ac:dyDescent="0.2">
      <c r="D166" s="161"/>
    </row>
    <row r="167" spans="4:4" x14ac:dyDescent="0.2">
      <c r="D167" s="161"/>
    </row>
    <row r="168" spans="4:4" x14ac:dyDescent="0.2">
      <c r="D168" s="161"/>
    </row>
    <row r="169" spans="4:4" x14ac:dyDescent="0.2">
      <c r="D169" s="161"/>
    </row>
    <row r="170" spans="4:4" x14ac:dyDescent="0.2">
      <c r="D170" s="161"/>
    </row>
    <row r="171" spans="4:4" x14ac:dyDescent="0.2">
      <c r="D171" s="161"/>
    </row>
    <row r="172" spans="4:4" x14ac:dyDescent="0.2">
      <c r="D172" s="161"/>
    </row>
    <row r="173" spans="4:4" x14ac:dyDescent="0.2">
      <c r="D173" s="161"/>
    </row>
    <row r="174" spans="4:4" x14ac:dyDescent="0.2">
      <c r="D174" s="161"/>
    </row>
    <row r="175" spans="4:4" x14ac:dyDescent="0.2">
      <c r="D175" s="161"/>
    </row>
    <row r="176" spans="4:4" x14ac:dyDescent="0.2">
      <c r="D176" s="161"/>
    </row>
    <row r="177" spans="4:4" x14ac:dyDescent="0.2">
      <c r="D177" s="161"/>
    </row>
    <row r="178" spans="4:4" x14ac:dyDescent="0.2">
      <c r="D178" s="161"/>
    </row>
    <row r="179" spans="4:4" x14ac:dyDescent="0.2">
      <c r="D179" s="161"/>
    </row>
    <row r="180" spans="4:4" x14ac:dyDescent="0.2">
      <c r="D180" s="161"/>
    </row>
    <row r="181" spans="4:4" x14ac:dyDescent="0.2">
      <c r="D181" s="161"/>
    </row>
    <row r="182" spans="4:4" x14ac:dyDescent="0.2">
      <c r="D182" s="161"/>
    </row>
    <row r="183" spans="4:4" x14ac:dyDescent="0.2">
      <c r="D183" s="161"/>
    </row>
    <row r="184" spans="4:4" x14ac:dyDescent="0.2">
      <c r="D184" s="161"/>
    </row>
    <row r="185" spans="4:4" x14ac:dyDescent="0.2">
      <c r="D185" s="161"/>
    </row>
    <row r="186" spans="4:4" x14ac:dyDescent="0.2">
      <c r="D186" s="161"/>
    </row>
    <row r="187" spans="4:4" x14ac:dyDescent="0.2">
      <c r="D187" s="161"/>
    </row>
    <row r="188" spans="4:4" x14ac:dyDescent="0.2">
      <c r="D188" s="161"/>
    </row>
    <row r="189" spans="4:4" x14ac:dyDescent="0.2">
      <c r="D189" s="161"/>
    </row>
    <row r="190" spans="4:4" x14ac:dyDescent="0.2">
      <c r="D190" s="161"/>
    </row>
    <row r="191" spans="4:4" x14ac:dyDescent="0.2">
      <c r="D191" s="161"/>
    </row>
    <row r="192" spans="4:4" x14ac:dyDescent="0.2">
      <c r="D192" s="161"/>
    </row>
    <row r="193" spans="4:4" x14ac:dyDescent="0.2">
      <c r="D193" s="161"/>
    </row>
    <row r="194" spans="4:4" x14ac:dyDescent="0.2">
      <c r="D194" s="161"/>
    </row>
    <row r="195" spans="4:4" x14ac:dyDescent="0.2">
      <c r="D195" s="161"/>
    </row>
    <row r="196" spans="4:4" x14ac:dyDescent="0.2">
      <c r="D196" s="161"/>
    </row>
    <row r="197" spans="4:4" x14ac:dyDescent="0.2">
      <c r="D197" s="161"/>
    </row>
    <row r="198" spans="4:4" x14ac:dyDescent="0.2">
      <c r="D198" s="161"/>
    </row>
    <row r="199" spans="4:4" x14ac:dyDescent="0.2">
      <c r="D199" s="161"/>
    </row>
    <row r="200" spans="4:4" x14ac:dyDescent="0.2">
      <c r="D200" s="161"/>
    </row>
    <row r="201" spans="4:4" x14ac:dyDescent="0.2">
      <c r="D201" s="161"/>
    </row>
    <row r="202" spans="4:4" x14ac:dyDescent="0.2">
      <c r="D202" s="161"/>
    </row>
    <row r="203" spans="4:4" x14ac:dyDescent="0.2">
      <c r="D203" s="161"/>
    </row>
    <row r="204" spans="4:4" x14ac:dyDescent="0.2">
      <c r="D204" s="161"/>
    </row>
    <row r="205" spans="4:4" x14ac:dyDescent="0.2">
      <c r="D205" s="161"/>
    </row>
    <row r="206" spans="4:4" x14ac:dyDescent="0.2">
      <c r="D206" s="161"/>
    </row>
    <row r="207" spans="4:4" x14ac:dyDescent="0.2">
      <c r="D207" s="161"/>
    </row>
    <row r="208" spans="4:4" x14ac:dyDescent="0.2">
      <c r="D208" s="161"/>
    </row>
    <row r="209" spans="4:4" x14ac:dyDescent="0.2">
      <c r="D209" s="161"/>
    </row>
    <row r="210" spans="4:4" x14ac:dyDescent="0.2">
      <c r="D210" s="161"/>
    </row>
    <row r="211" spans="4:4" x14ac:dyDescent="0.2">
      <c r="D211" s="161"/>
    </row>
    <row r="212" spans="4:4" x14ac:dyDescent="0.2">
      <c r="D212" s="161"/>
    </row>
    <row r="213" spans="4:4" x14ac:dyDescent="0.2">
      <c r="D213" s="161"/>
    </row>
    <row r="214" spans="4:4" x14ac:dyDescent="0.2">
      <c r="D214" s="161"/>
    </row>
    <row r="215" spans="4:4" x14ac:dyDescent="0.2">
      <c r="D215" s="161"/>
    </row>
    <row r="216" spans="4:4" x14ac:dyDescent="0.2">
      <c r="D216" s="161"/>
    </row>
    <row r="217" spans="4:4" x14ac:dyDescent="0.2">
      <c r="D217" s="161"/>
    </row>
    <row r="218" spans="4:4" x14ac:dyDescent="0.2">
      <c r="D218" s="161"/>
    </row>
    <row r="219" spans="4:4" x14ac:dyDescent="0.2">
      <c r="D219" s="161"/>
    </row>
    <row r="220" spans="4:4" x14ac:dyDescent="0.2">
      <c r="D220" s="161"/>
    </row>
    <row r="221" spans="4:4" x14ac:dyDescent="0.2">
      <c r="D221" s="161"/>
    </row>
    <row r="222" spans="4:4" x14ac:dyDescent="0.2">
      <c r="D222" s="161"/>
    </row>
    <row r="223" spans="4:4" x14ac:dyDescent="0.2">
      <c r="D223" s="161"/>
    </row>
    <row r="224" spans="4:4" x14ac:dyDescent="0.2">
      <c r="D224" s="161"/>
    </row>
    <row r="225" spans="4:4" x14ac:dyDescent="0.2">
      <c r="D225" s="161"/>
    </row>
    <row r="226" spans="4:4" x14ac:dyDescent="0.2">
      <c r="D226" s="161"/>
    </row>
    <row r="227" spans="4:4" x14ac:dyDescent="0.2">
      <c r="D227" s="161"/>
    </row>
    <row r="228" spans="4:4" x14ac:dyDescent="0.2">
      <c r="D228" s="161"/>
    </row>
    <row r="229" spans="4:4" x14ac:dyDescent="0.2">
      <c r="D229" s="161"/>
    </row>
    <row r="230" spans="4:4" x14ac:dyDescent="0.2">
      <c r="D230" s="161"/>
    </row>
    <row r="231" spans="4:4" x14ac:dyDescent="0.2">
      <c r="D231" s="161"/>
    </row>
    <row r="232" spans="4:4" x14ac:dyDescent="0.2">
      <c r="D232" s="161"/>
    </row>
    <row r="233" spans="4:4" x14ac:dyDescent="0.2">
      <c r="D233" s="161"/>
    </row>
    <row r="234" spans="4:4" x14ac:dyDescent="0.2">
      <c r="D234" s="161"/>
    </row>
    <row r="235" spans="4:4" x14ac:dyDescent="0.2">
      <c r="D235" s="161"/>
    </row>
    <row r="236" spans="4:4" x14ac:dyDescent="0.2">
      <c r="D236" s="161"/>
    </row>
    <row r="237" spans="4:4" x14ac:dyDescent="0.2">
      <c r="D237" s="161"/>
    </row>
    <row r="238" spans="4:4" x14ac:dyDescent="0.2">
      <c r="D238" s="161"/>
    </row>
    <row r="239" spans="4:4" x14ac:dyDescent="0.2">
      <c r="D239" s="161"/>
    </row>
    <row r="240" spans="4:4" x14ac:dyDescent="0.2">
      <c r="D240" s="161"/>
    </row>
    <row r="241" spans="4:4" x14ac:dyDescent="0.2">
      <c r="D241" s="161"/>
    </row>
    <row r="242" spans="4:4" x14ac:dyDescent="0.2">
      <c r="D242" s="161"/>
    </row>
    <row r="243" spans="4:4" x14ac:dyDescent="0.2">
      <c r="D243" s="161"/>
    </row>
    <row r="244" spans="4:4" x14ac:dyDescent="0.2">
      <c r="D244" s="161"/>
    </row>
    <row r="245" spans="4:4" x14ac:dyDescent="0.2">
      <c r="D245" s="161"/>
    </row>
    <row r="246" spans="4:4" x14ac:dyDescent="0.2">
      <c r="D246" s="161"/>
    </row>
    <row r="247" spans="4:4" x14ac:dyDescent="0.2">
      <c r="D247" s="161"/>
    </row>
    <row r="248" spans="4:4" x14ac:dyDescent="0.2">
      <c r="D248" s="161"/>
    </row>
    <row r="249" spans="4:4" x14ac:dyDescent="0.2">
      <c r="D249" s="161"/>
    </row>
    <row r="250" spans="4:4" x14ac:dyDescent="0.2">
      <c r="D250" s="161"/>
    </row>
    <row r="251" spans="4:4" x14ac:dyDescent="0.2">
      <c r="D251" s="161"/>
    </row>
    <row r="252" spans="4:4" x14ac:dyDescent="0.2">
      <c r="D252" s="161"/>
    </row>
    <row r="253" spans="4:4" x14ac:dyDescent="0.2">
      <c r="D253" s="161"/>
    </row>
    <row r="254" spans="4:4" x14ac:dyDescent="0.2">
      <c r="D254" s="161"/>
    </row>
    <row r="255" spans="4:4" x14ac:dyDescent="0.2">
      <c r="D255" s="161"/>
    </row>
    <row r="256" spans="4:4" x14ac:dyDescent="0.2">
      <c r="D256" s="161"/>
    </row>
    <row r="257" spans="4:4" x14ac:dyDescent="0.2">
      <c r="D257" s="161"/>
    </row>
    <row r="258" spans="4:4" x14ac:dyDescent="0.2">
      <c r="D258" s="161"/>
    </row>
    <row r="259" spans="4:4" x14ac:dyDescent="0.2">
      <c r="D259" s="161"/>
    </row>
    <row r="260" spans="4:4" x14ac:dyDescent="0.2">
      <c r="D260" s="161"/>
    </row>
    <row r="261" spans="4:4" x14ac:dyDescent="0.2">
      <c r="D261" s="161"/>
    </row>
    <row r="262" spans="4:4" x14ac:dyDescent="0.2">
      <c r="D262" s="161"/>
    </row>
    <row r="263" spans="4:4" x14ac:dyDescent="0.2">
      <c r="D263" s="161"/>
    </row>
    <row r="264" spans="4:4" x14ac:dyDescent="0.2">
      <c r="D264" s="161"/>
    </row>
    <row r="265" spans="4:4" x14ac:dyDescent="0.2">
      <c r="D265" s="161"/>
    </row>
    <row r="266" spans="4:4" x14ac:dyDescent="0.2">
      <c r="D266" s="161"/>
    </row>
    <row r="267" spans="4:4" x14ac:dyDescent="0.2">
      <c r="D267" s="161"/>
    </row>
    <row r="268" spans="4:4" x14ac:dyDescent="0.2">
      <c r="D268" s="161"/>
    </row>
    <row r="269" spans="4:4" x14ac:dyDescent="0.2">
      <c r="D269" s="161"/>
    </row>
    <row r="270" spans="4:4" x14ac:dyDescent="0.2">
      <c r="D270" s="161"/>
    </row>
    <row r="271" spans="4:4" x14ac:dyDescent="0.2">
      <c r="D271" s="161"/>
    </row>
    <row r="272" spans="4:4" x14ac:dyDescent="0.2">
      <c r="D272" s="161"/>
    </row>
    <row r="273" spans="4:4" x14ac:dyDescent="0.2">
      <c r="D273" s="161"/>
    </row>
    <row r="274" spans="4:4" x14ac:dyDescent="0.2">
      <c r="D274" s="161"/>
    </row>
    <row r="275" spans="4:4" x14ac:dyDescent="0.2">
      <c r="D275" s="161"/>
    </row>
    <row r="276" spans="4:4" x14ac:dyDescent="0.2">
      <c r="D276" s="161"/>
    </row>
    <row r="277" spans="4:4" x14ac:dyDescent="0.2">
      <c r="D277" s="161"/>
    </row>
    <row r="278" spans="4:4" x14ac:dyDescent="0.2">
      <c r="D278" s="161"/>
    </row>
    <row r="279" spans="4:4" x14ac:dyDescent="0.2">
      <c r="D279" s="161"/>
    </row>
    <row r="280" spans="4:4" x14ac:dyDescent="0.2">
      <c r="D280" s="161"/>
    </row>
    <row r="281" spans="4:4" x14ac:dyDescent="0.2">
      <c r="D281" s="161"/>
    </row>
    <row r="282" spans="4:4" x14ac:dyDescent="0.2">
      <c r="D282" s="161"/>
    </row>
    <row r="283" spans="4:4" x14ac:dyDescent="0.2">
      <c r="D283" s="161"/>
    </row>
    <row r="284" spans="4:4" x14ac:dyDescent="0.2">
      <c r="D284" s="161"/>
    </row>
    <row r="285" spans="4:4" x14ac:dyDescent="0.2">
      <c r="D285" s="161"/>
    </row>
    <row r="286" spans="4:4" x14ac:dyDescent="0.2">
      <c r="D286" s="161"/>
    </row>
    <row r="287" spans="4:4" x14ac:dyDescent="0.2">
      <c r="D287" s="161"/>
    </row>
    <row r="288" spans="4:4" x14ac:dyDescent="0.2">
      <c r="D288" s="161"/>
    </row>
    <row r="289" spans="4:4" x14ac:dyDescent="0.2">
      <c r="D289" s="161"/>
    </row>
    <row r="290" spans="4:4" x14ac:dyDescent="0.2">
      <c r="D290" s="161"/>
    </row>
    <row r="291" spans="4:4" x14ac:dyDescent="0.2">
      <c r="D291" s="161"/>
    </row>
    <row r="292" spans="4:4" x14ac:dyDescent="0.2">
      <c r="D292" s="161"/>
    </row>
    <row r="293" spans="4:4" x14ac:dyDescent="0.2">
      <c r="D293" s="161"/>
    </row>
    <row r="294" spans="4:4" x14ac:dyDescent="0.2">
      <c r="D294" s="161"/>
    </row>
    <row r="295" spans="4:4" x14ac:dyDescent="0.2">
      <c r="D295" s="161"/>
    </row>
    <row r="296" spans="4:4" x14ac:dyDescent="0.2">
      <c r="D296" s="161"/>
    </row>
    <row r="297" spans="4:4" x14ac:dyDescent="0.2">
      <c r="D297" s="161"/>
    </row>
    <row r="298" spans="4:4" x14ac:dyDescent="0.2">
      <c r="D298" s="161"/>
    </row>
    <row r="299" spans="4:4" x14ac:dyDescent="0.2">
      <c r="D299" s="161"/>
    </row>
    <row r="300" spans="4:4" x14ac:dyDescent="0.2">
      <c r="D300" s="161"/>
    </row>
    <row r="301" spans="4:4" x14ac:dyDescent="0.2">
      <c r="D301" s="161"/>
    </row>
    <row r="302" spans="4:4" x14ac:dyDescent="0.2">
      <c r="D302" s="161"/>
    </row>
    <row r="303" spans="4:4" x14ac:dyDescent="0.2">
      <c r="D303" s="161"/>
    </row>
    <row r="304" spans="4:4" x14ac:dyDescent="0.2">
      <c r="D304" s="161"/>
    </row>
    <row r="305" spans="4:4" x14ac:dyDescent="0.2">
      <c r="D305" s="161"/>
    </row>
    <row r="306" spans="4:4" x14ac:dyDescent="0.2">
      <c r="D306" s="161"/>
    </row>
    <row r="307" spans="4:4" x14ac:dyDescent="0.2">
      <c r="D307" s="161"/>
    </row>
    <row r="308" spans="4:4" x14ac:dyDescent="0.2">
      <c r="D308" s="161"/>
    </row>
    <row r="309" spans="4:4" x14ac:dyDescent="0.2">
      <c r="D309" s="161"/>
    </row>
    <row r="310" spans="4:4" x14ac:dyDescent="0.2">
      <c r="D310" s="161"/>
    </row>
    <row r="311" spans="4:4" x14ac:dyDescent="0.2">
      <c r="D311" s="161"/>
    </row>
    <row r="312" spans="4:4" x14ac:dyDescent="0.2">
      <c r="D312" s="161"/>
    </row>
    <row r="313" spans="4:4" x14ac:dyDescent="0.2">
      <c r="D313" s="161"/>
    </row>
    <row r="314" spans="4:4" x14ac:dyDescent="0.2">
      <c r="D314" s="161"/>
    </row>
    <row r="315" spans="4:4" x14ac:dyDescent="0.2">
      <c r="D315" s="161"/>
    </row>
    <row r="316" spans="4:4" x14ac:dyDescent="0.2">
      <c r="D316" s="161"/>
    </row>
    <row r="317" spans="4:4" x14ac:dyDescent="0.2">
      <c r="D317" s="161"/>
    </row>
    <row r="318" spans="4:4" x14ac:dyDescent="0.2">
      <c r="D318" s="161"/>
    </row>
    <row r="319" spans="4:4" x14ac:dyDescent="0.2">
      <c r="D319" s="161"/>
    </row>
    <row r="320" spans="4:4" x14ac:dyDescent="0.2">
      <c r="D320" s="161"/>
    </row>
    <row r="321" spans="4:4" x14ac:dyDescent="0.2">
      <c r="D321" s="161"/>
    </row>
    <row r="322" spans="4:4" x14ac:dyDescent="0.2">
      <c r="D322" s="161"/>
    </row>
    <row r="323" spans="4:4" x14ac:dyDescent="0.2">
      <c r="D323" s="161"/>
    </row>
    <row r="324" spans="4:4" x14ac:dyDescent="0.2">
      <c r="D324" s="161"/>
    </row>
    <row r="325" spans="4:4" x14ac:dyDescent="0.2">
      <c r="D325" s="161"/>
    </row>
    <row r="326" spans="4:4" x14ac:dyDescent="0.2">
      <c r="D326" s="161"/>
    </row>
    <row r="327" spans="4:4" x14ac:dyDescent="0.2">
      <c r="D327" s="161"/>
    </row>
    <row r="328" spans="4:4" x14ac:dyDescent="0.2">
      <c r="D328" s="161"/>
    </row>
    <row r="329" spans="4:4" x14ac:dyDescent="0.2">
      <c r="D329" s="161"/>
    </row>
    <row r="330" spans="4:4" x14ac:dyDescent="0.2">
      <c r="D330" s="161"/>
    </row>
    <row r="331" spans="4:4" x14ac:dyDescent="0.2">
      <c r="D331" s="161"/>
    </row>
    <row r="332" spans="4:4" x14ac:dyDescent="0.2">
      <c r="D332" s="161"/>
    </row>
    <row r="333" spans="4:4" x14ac:dyDescent="0.2">
      <c r="D333" s="161"/>
    </row>
    <row r="334" spans="4:4" x14ac:dyDescent="0.2">
      <c r="D334" s="161"/>
    </row>
    <row r="335" spans="4:4" x14ac:dyDescent="0.2">
      <c r="D335" s="161"/>
    </row>
    <row r="336" spans="4:4" x14ac:dyDescent="0.2">
      <c r="D336" s="161"/>
    </row>
    <row r="337" spans="4:4" x14ac:dyDescent="0.2">
      <c r="D337" s="161"/>
    </row>
    <row r="338" spans="4:4" x14ac:dyDescent="0.2">
      <c r="D338" s="161"/>
    </row>
    <row r="339" spans="4:4" x14ac:dyDescent="0.2">
      <c r="D339" s="161"/>
    </row>
    <row r="340" spans="4:4" x14ac:dyDescent="0.2">
      <c r="D340" s="161"/>
    </row>
    <row r="341" spans="4:4" x14ac:dyDescent="0.2">
      <c r="D341" s="161"/>
    </row>
    <row r="342" spans="4:4" x14ac:dyDescent="0.2">
      <c r="D342" s="161"/>
    </row>
    <row r="343" spans="4:4" x14ac:dyDescent="0.2">
      <c r="D343" s="161"/>
    </row>
    <row r="344" spans="4:4" x14ac:dyDescent="0.2">
      <c r="D344" s="161"/>
    </row>
    <row r="345" spans="4:4" x14ac:dyDescent="0.2">
      <c r="D345" s="161"/>
    </row>
    <row r="346" spans="4:4" x14ac:dyDescent="0.2">
      <c r="D346" s="161"/>
    </row>
    <row r="347" spans="4:4" x14ac:dyDescent="0.2">
      <c r="D347" s="161"/>
    </row>
    <row r="348" spans="4:4" x14ac:dyDescent="0.2">
      <c r="D348" s="161"/>
    </row>
    <row r="349" spans="4:4" x14ac:dyDescent="0.2">
      <c r="D349" s="161"/>
    </row>
    <row r="350" spans="4:4" x14ac:dyDescent="0.2">
      <c r="D350" s="161"/>
    </row>
    <row r="351" spans="4:4" x14ac:dyDescent="0.2">
      <c r="D351" s="161"/>
    </row>
    <row r="352" spans="4:4" x14ac:dyDescent="0.2">
      <c r="D352" s="161"/>
    </row>
    <row r="353" spans="4:4" x14ac:dyDescent="0.2">
      <c r="D353" s="161"/>
    </row>
    <row r="354" spans="4:4" x14ac:dyDescent="0.2">
      <c r="D354" s="161"/>
    </row>
    <row r="355" spans="4:4" x14ac:dyDescent="0.2">
      <c r="D355" s="161"/>
    </row>
    <row r="356" spans="4:4" x14ac:dyDescent="0.2">
      <c r="D356" s="161"/>
    </row>
    <row r="357" spans="4:4" x14ac:dyDescent="0.2">
      <c r="D357" s="161"/>
    </row>
    <row r="358" spans="4:4" x14ac:dyDescent="0.2">
      <c r="D358" s="161"/>
    </row>
    <row r="359" spans="4:4" x14ac:dyDescent="0.2">
      <c r="D359" s="161"/>
    </row>
    <row r="360" spans="4:4" x14ac:dyDescent="0.2">
      <c r="D360" s="161"/>
    </row>
    <row r="361" spans="4:4" x14ac:dyDescent="0.2">
      <c r="D361" s="161"/>
    </row>
    <row r="362" spans="4:4" x14ac:dyDescent="0.2">
      <c r="D362" s="161"/>
    </row>
    <row r="363" spans="4:4" x14ac:dyDescent="0.2">
      <c r="D363" s="161"/>
    </row>
    <row r="364" spans="4:4" x14ac:dyDescent="0.2">
      <c r="D364" s="161"/>
    </row>
    <row r="365" spans="4:4" x14ac:dyDescent="0.2">
      <c r="D365" s="161"/>
    </row>
    <row r="366" spans="4:4" x14ac:dyDescent="0.2">
      <c r="D366" s="161"/>
    </row>
    <row r="367" spans="4:4" x14ac:dyDescent="0.2">
      <c r="D367" s="161"/>
    </row>
    <row r="368" spans="4:4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mergeCells count="6">
    <mergeCell ref="A25:G29"/>
    <mergeCell ref="A1:G1"/>
    <mergeCell ref="C2:G2"/>
    <mergeCell ref="C3:G3"/>
    <mergeCell ref="C4:G4"/>
    <mergeCell ref="A24:C2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SO.01.02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'SO.01.02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DANEKL</cp:lastModifiedBy>
  <cp:lastPrinted>2014-02-28T09:52:57Z</cp:lastPrinted>
  <dcterms:created xsi:type="dcterms:W3CDTF">2009-04-08T07:15:50Z</dcterms:created>
  <dcterms:modified xsi:type="dcterms:W3CDTF">2017-05-29T12:10:59Z</dcterms:modified>
</cp:coreProperties>
</file>