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2345" activeTab="2"/>
  </bookViews>
  <sheets>
    <sheet name="Parametry" sheetId="1" r:id="rId1"/>
    <sheet name="Rekapitulace" sheetId="3" r:id="rId2"/>
    <sheet name="Rozpočet" sheetId="2" r:id="rId3"/>
  </sheets>
  <calcPr calcId="162913"/>
</workbook>
</file>

<file path=xl/calcChain.xml><?xml version="1.0" encoding="utf-8"?>
<calcChain xmlns="http://schemas.openxmlformats.org/spreadsheetml/2006/main">
  <c r="I12" i="2" l="1"/>
  <c r="H12" i="2"/>
  <c r="J12" i="2" s="1"/>
  <c r="G12" i="2"/>
  <c r="E12" i="2"/>
  <c r="I199" i="2"/>
  <c r="I200" i="2"/>
  <c r="I201" i="2"/>
  <c r="I202" i="2"/>
  <c r="I203" i="2"/>
  <c r="E200" i="2"/>
  <c r="H200" i="2"/>
  <c r="E201" i="2"/>
  <c r="H201" i="2"/>
  <c r="E202" i="2"/>
  <c r="H202" i="2"/>
  <c r="E203" i="2"/>
  <c r="H203" i="2"/>
  <c r="E199" i="2"/>
  <c r="H199" i="2"/>
  <c r="E204" i="2"/>
  <c r="H204" i="2"/>
  <c r="I204" i="2"/>
  <c r="J203" i="2" l="1"/>
  <c r="J199" i="2"/>
  <c r="J202" i="2"/>
  <c r="J200" i="2"/>
  <c r="J204" i="2"/>
  <c r="J201" i="2"/>
  <c r="I126" i="2"/>
  <c r="H126" i="2"/>
  <c r="E126" i="2"/>
  <c r="E94" i="2"/>
  <c r="H94" i="2"/>
  <c r="I94" i="2"/>
  <c r="E95" i="2"/>
  <c r="H95" i="2"/>
  <c r="I95" i="2"/>
  <c r="J94" i="2" l="1"/>
  <c r="J95" i="2"/>
  <c r="J126" i="2"/>
  <c r="C25" i="3"/>
  <c r="C8" i="3"/>
  <c r="I264" i="2"/>
  <c r="H264" i="2"/>
  <c r="E264" i="2"/>
  <c r="I262" i="2"/>
  <c r="H262" i="2"/>
  <c r="E262" i="2"/>
  <c r="I261" i="2"/>
  <c r="H261" i="2"/>
  <c r="E261" i="2"/>
  <c r="I259" i="2"/>
  <c r="H259" i="2"/>
  <c r="E259" i="2"/>
  <c r="I257" i="2"/>
  <c r="H257" i="2"/>
  <c r="E257" i="2"/>
  <c r="I255" i="2"/>
  <c r="H255" i="2"/>
  <c r="E255" i="2"/>
  <c r="I253" i="2"/>
  <c r="H253" i="2"/>
  <c r="E253" i="2"/>
  <c r="I252" i="2"/>
  <c r="H252" i="2"/>
  <c r="E252" i="2"/>
  <c r="I250" i="2"/>
  <c r="H250" i="2"/>
  <c r="E250" i="2"/>
  <c r="I246" i="2"/>
  <c r="I245" i="2"/>
  <c r="H245" i="2"/>
  <c r="E245" i="2"/>
  <c r="I244" i="2"/>
  <c r="H244" i="2"/>
  <c r="E244" i="2"/>
  <c r="I241" i="2"/>
  <c r="H241" i="2"/>
  <c r="E241" i="2"/>
  <c r="I239" i="2"/>
  <c r="H239" i="2"/>
  <c r="E239" i="2"/>
  <c r="I237" i="2"/>
  <c r="H237" i="2"/>
  <c r="E237" i="2"/>
  <c r="I236" i="2"/>
  <c r="H236" i="2"/>
  <c r="E236" i="2"/>
  <c r="I235" i="2"/>
  <c r="H235" i="2"/>
  <c r="E235" i="2"/>
  <c r="I232" i="2"/>
  <c r="H232" i="2"/>
  <c r="E232" i="2"/>
  <c r="I231" i="2"/>
  <c r="H231" i="2"/>
  <c r="E231" i="2"/>
  <c r="I230" i="2"/>
  <c r="H230" i="2"/>
  <c r="E230" i="2"/>
  <c r="I229" i="2"/>
  <c r="H229" i="2"/>
  <c r="E229" i="2"/>
  <c r="I228" i="2"/>
  <c r="H228" i="2"/>
  <c r="E228" i="2"/>
  <c r="I227" i="2"/>
  <c r="H227" i="2"/>
  <c r="E227" i="2"/>
  <c r="I226" i="2"/>
  <c r="H226" i="2"/>
  <c r="E226" i="2"/>
  <c r="I225" i="2"/>
  <c r="H225" i="2"/>
  <c r="E225" i="2"/>
  <c r="I223" i="2"/>
  <c r="H223" i="2"/>
  <c r="E223" i="2"/>
  <c r="I221" i="2"/>
  <c r="H221" i="2"/>
  <c r="E221" i="2"/>
  <c r="I220" i="2"/>
  <c r="H220" i="2"/>
  <c r="E220" i="2"/>
  <c r="I219" i="2"/>
  <c r="H219" i="2"/>
  <c r="E219" i="2"/>
  <c r="I218" i="2"/>
  <c r="H218" i="2"/>
  <c r="E218" i="2"/>
  <c r="I217" i="2"/>
  <c r="H217" i="2"/>
  <c r="E217" i="2"/>
  <c r="I214" i="2"/>
  <c r="H214" i="2"/>
  <c r="E214" i="2"/>
  <c r="I210" i="2"/>
  <c r="H210" i="2"/>
  <c r="E210" i="2"/>
  <c r="I209" i="2"/>
  <c r="H209" i="2"/>
  <c r="E209" i="2"/>
  <c r="I208" i="2"/>
  <c r="H208" i="2"/>
  <c r="E208" i="2"/>
  <c r="I207" i="2"/>
  <c r="H207" i="2"/>
  <c r="E207" i="2"/>
  <c r="I206" i="2"/>
  <c r="H206" i="2"/>
  <c r="E206" i="2"/>
  <c r="I205" i="2"/>
  <c r="H205" i="2"/>
  <c r="E205" i="2"/>
  <c r="I198" i="2"/>
  <c r="H198" i="2"/>
  <c r="E198" i="2"/>
  <c r="I197" i="2"/>
  <c r="H197" i="2"/>
  <c r="E197" i="2"/>
  <c r="I196" i="2"/>
  <c r="H196" i="2"/>
  <c r="E196" i="2"/>
  <c r="I195" i="2"/>
  <c r="H195" i="2"/>
  <c r="E195" i="2"/>
  <c r="I194" i="2"/>
  <c r="H194" i="2"/>
  <c r="E194" i="2"/>
  <c r="I193" i="2"/>
  <c r="H193" i="2"/>
  <c r="E193" i="2"/>
  <c r="I191" i="2"/>
  <c r="H191" i="2"/>
  <c r="E191" i="2"/>
  <c r="I190" i="2"/>
  <c r="H190" i="2"/>
  <c r="E190" i="2"/>
  <c r="I189" i="2"/>
  <c r="H189" i="2"/>
  <c r="E189" i="2"/>
  <c r="I188" i="2"/>
  <c r="H188" i="2"/>
  <c r="E188" i="2"/>
  <c r="I187" i="2"/>
  <c r="H187" i="2"/>
  <c r="E187" i="2"/>
  <c r="I184" i="2"/>
  <c r="H184" i="2"/>
  <c r="E184" i="2"/>
  <c r="I181" i="2"/>
  <c r="H181" i="2"/>
  <c r="E181" i="2"/>
  <c r="I178" i="2"/>
  <c r="H178" i="2"/>
  <c r="E178" i="2"/>
  <c r="I175" i="2"/>
  <c r="H175" i="2"/>
  <c r="E175" i="2"/>
  <c r="I174" i="2"/>
  <c r="H174" i="2"/>
  <c r="E174" i="2"/>
  <c r="I173" i="2"/>
  <c r="H173" i="2"/>
  <c r="E173" i="2"/>
  <c r="I171" i="2"/>
  <c r="H171" i="2"/>
  <c r="E171" i="2"/>
  <c r="I170" i="2"/>
  <c r="H170" i="2"/>
  <c r="E170" i="2"/>
  <c r="I169" i="2"/>
  <c r="H169" i="2"/>
  <c r="E169" i="2"/>
  <c r="I168" i="2"/>
  <c r="H168" i="2"/>
  <c r="E168" i="2"/>
  <c r="I167" i="2"/>
  <c r="H167" i="2"/>
  <c r="E167" i="2"/>
  <c r="I166" i="2"/>
  <c r="H166" i="2"/>
  <c r="E166" i="2"/>
  <c r="I165" i="2"/>
  <c r="H165" i="2"/>
  <c r="E165" i="2"/>
  <c r="I164" i="2"/>
  <c r="H164" i="2"/>
  <c r="E164" i="2"/>
  <c r="I163" i="2"/>
  <c r="H163" i="2"/>
  <c r="E163" i="2"/>
  <c r="I162" i="2"/>
  <c r="H162" i="2"/>
  <c r="E162" i="2"/>
  <c r="I161" i="2"/>
  <c r="H161" i="2"/>
  <c r="E161" i="2"/>
  <c r="I160" i="2"/>
  <c r="H160" i="2"/>
  <c r="E160" i="2"/>
  <c r="I159" i="2"/>
  <c r="H159" i="2"/>
  <c r="E159" i="2"/>
  <c r="I158" i="2"/>
  <c r="H158" i="2"/>
  <c r="E158" i="2"/>
  <c r="I157" i="2"/>
  <c r="H157" i="2"/>
  <c r="E157" i="2"/>
  <c r="I156" i="2"/>
  <c r="H156" i="2"/>
  <c r="E156" i="2"/>
  <c r="I155" i="2"/>
  <c r="H155" i="2"/>
  <c r="E155" i="2"/>
  <c r="I154" i="2"/>
  <c r="H154" i="2"/>
  <c r="E154" i="2"/>
  <c r="I153" i="2"/>
  <c r="H153" i="2"/>
  <c r="E153" i="2"/>
  <c r="I152" i="2"/>
  <c r="H152" i="2"/>
  <c r="E152" i="2"/>
  <c r="I151" i="2"/>
  <c r="H151" i="2"/>
  <c r="E151" i="2"/>
  <c r="I148" i="2"/>
  <c r="H148" i="2"/>
  <c r="E148" i="2"/>
  <c r="I147" i="2"/>
  <c r="H147" i="2"/>
  <c r="E147" i="2"/>
  <c r="I146" i="2"/>
  <c r="H146" i="2"/>
  <c r="E146" i="2"/>
  <c r="I145" i="2"/>
  <c r="H145" i="2"/>
  <c r="E145" i="2"/>
  <c r="I142" i="2"/>
  <c r="H142" i="2"/>
  <c r="E142" i="2"/>
  <c r="I141" i="2"/>
  <c r="H141" i="2"/>
  <c r="E141" i="2"/>
  <c r="I140" i="2"/>
  <c r="H140" i="2"/>
  <c r="E140" i="2"/>
  <c r="I139" i="2"/>
  <c r="H139" i="2"/>
  <c r="E139" i="2"/>
  <c r="I138" i="2"/>
  <c r="H138" i="2"/>
  <c r="E138" i="2"/>
  <c r="I137" i="2"/>
  <c r="H137" i="2"/>
  <c r="E137" i="2"/>
  <c r="I136" i="2"/>
  <c r="H136" i="2"/>
  <c r="E136" i="2"/>
  <c r="I135" i="2"/>
  <c r="H135" i="2"/>
  <c r="E135" i="2"/>
  <c r="I133" i="2"/>
  <c r="H133" i="2"/>
  <c r="E133" i="2"/>
  <c r="I132" i="2"/>
  <c r="H132" i="2"/>
  <c r="E132" i="2"/>
  <c r="I130" i="2"/>
  <c r="H130" i="2"/>
  <c r="E130" i="2"/>
  <c r="I129" i="2"/>
  <c r="H129" i="2"/>
  <c r="E129" i="2"/>
  <c r="I128" i="2"/>
  <c r="H128" i="2"/>
  <c r="E128" i="2"/>
  <c r="I125" i="2"/>
  <c r="H125" i="2"/>
  <c r="E125" i="2"/>
  <c r="I124" i="2"/>
  <c r="H124" i="2"/>
  <c r="E124" i="2"/>
  <c r="I123" i="2"/>
  <c r="H123" i="2"/>
  <c r="E123" i="2"/>
  <c r="I122" i="2"/>
  <c r="H122" i="2"/>
  <c r="E122" i="2"/>
  <c r="I121" i="2"/>
  <c r="H121" i="2"/>
  <c r="E121" i="2"/>
  <c r="I120" i="2"/>
  <c r="H120" i="2"/>
  <c r="E120" i="2"/>
  <c r="I119" i="2"/>
  <c r="H119" i="2"/>
  <c r="E119" i="2"/>
  <c r="I118" i="2"/>
  <c r="H118" i="2"/>
  <c r="E118" i="2"/>
  <c r="I116" i="2"/>
  <c r="H116" i="2"/>
  <c r="E116" i="2"/>
  <c r="I115" i="2"/>
  <c r="H115" i="2"/>
  <c r="E115" i="2"/>
  <c r="I114" i="2"/>
  <c r="H114" i="2"/>
  <c r="E114" i="2"/>
  <c r="I113" i="2"/>
  <c r="H113" i="2"/>
  <c r="E113" i="2"/>
  <c r="I110" i="2"/>
  <c r="H110" i="2"/>
  <c r="E110" i="2"/>
  <c r="I109" i="2"/>
  <c r="H109" i="2"/>
  <c r="E109" i="2"/>
  <c r="I108" i="2"/>
  <c r="H108" i="2"/>
  <c r="E108" i="2"/>
  <c r="I107" i="2"/>
  <c r="H107" i="2"/>
  <c r="E107" i="2"/>
  <c r="I106" i="2"/>
  <c r="H106" i="2"/>
  <c r="E106" i="2"/>
  <c r="I105" i="2"/>
  <c r="H105" i="2"/>
  <c r="E105" i="2"/>
  <c r="I104" i="2"/>
  <c r="H104" i="2"/>
  <c r="E104" i="2"/>
  <c r="I103" i="2"/>
  <c r="H103" i="2"/>
  <c r="E103" i="2"/>
  <c r="I102" i="2"/>
  <c r="H102" i="2"/>
  <c r="E102" i="2"/>
  <c r="I99" i="2"/>
  <c r="H99" i="2"/>
  <c r="E99" i="2"/>
  <c r="I98" i="2"/>
  <c r="H98" i="2"/>
  <c r="E98" i="2"/>
  <c r="I97" i="2"/>
  <c r="H97" i="2"/>
  <c r="E97" i="2"/>
  <c r="I96" i="2"/>
  <c r="H96" i="2"/>
  <c r="E96" i="2"/>
  <c r="I93" i="2"/>
  <c r="H93" i="2"/>
  <c r="E93" i="2"/>
  <c r="I90" i="2"/>
  <c r="H90" i="2"/>
  <c r="E90" i="2"/>
  <c r="I89" i="2"/>
  <c r="H89" i="2"/>
  <c r="E89" i="2"/>
  <c r="I88" i="2"/>
  <c r="H88" i="2"/>
  <c r="E88" i="2"/>
  <c r="I87" i="2"/>
  <c r="H87" i="2"/>
  <c r="E87" i="2"/>
  <c r="I86" i="2"/>
  <c r="H86" i="2"/>
  <c r="E86" i="2"/>
  <c r="I85" i="2"/>
  <c r="H85" i="2"/>
  <c r="E85" i="2"/>
  <c r="I84" i="2"/>
  <c r="H84" i="2"/>
  <c r="E84" i="2"/>
  <c r="I83" i="2"/>
  <c r="H83" i="2"/>
  <c r="E83" i="2"/>
  <c r="I80" i="2"/>
  <c r="H80" i="2"/>
  <c r="E80" i="2"/>
  <c r="I79" i="2"/>
  <c r="H79" i="2"/>
  <c r="E79" i="2"/>
  <c r="I78" i="2"/>
  <c r="H78" i="2"/>
  <c r="E78" i="2"/>
  <c r="I77" i="2"/>
  <c r="H77" i="2"/>
  <c r="E77" i="2"/>
  <c r="I76" i="2"/>
  <c r="H76" i="2"/>
  <c r="E76" i="2"/>
  <c r="I75" i="2"/>
  <c r="H75" i="2"/>
  <c r="E75" i="2"/>
  <c r="I74" i="2"/>
  <c r="H74" i="2"/>
  <c r="E74" i="2"/>
  <c r="I73" i="2"/>
  <c r="H73" i="2"/>
  <c r="E73" i="2"/>
  <c r="I70" i="2"/>
  <c r="H70" i="2"/>
  <c r="E70" i="2"/>
  <c r="I69" i="2"/>
  <c r="H69" i="2"/>
  <c r="E69" i="2"/>
  <c r="I68" i="2"/>
  <c r="H68" i="2"/>
  <c r="E68" i="2"/>
  <c r="I67" i="2"/>
  <c r="H67" i="2"/>
  <c r="E67" i="2"/>
  <c r="I66" i="2"/>
  <c r="H66" i="2"/>
  <c r="E66" i="2"/>
  <c r="I65" i="2"/>
  <c r="H65" i="2"/>
  <c r="E65" i="2"/>
  <c r="I64" i="2"/>
  <c r="H64" i="2"/>
  <c r="E64" i="2"/>
  <c r="I63" i="2"/>
  <c r="H63" i="2"/>
  <c r="E63" i="2"/>
  <c r="I60" i="2"/>
  <c r="H60" i="2"/>
  <c r="E60" i="2"/>
  <c r="I59" i="2"/>
  <c r="H59" i="2"/>
  <c r="E59" i="2"/>
  <c r="I58" i="2"/>
  <c r="H58" i="2"/>
  <c r="E58" i="2"/>
  <c r="I57" i="2"/>
  <c r="H57" i="2"/>
  <c r="E57" i="2"/>
  <c r="I56" i="2"/>
  <c r="H56" i="2"/>
  <c r="E56" i="2"/>
  <c r="I55" i="2"/>
  <c r="H55" i="2"/>
  <c r="E55" i="2"/>
  <c r="I54" i="2"/>
  <c r="H54" i="2"/>
  <c r="E54" i="2"/>
  <c r="I53" i="2"/>
  <c r="H53" i="2"/>
  <c r="E53" i="2"/>
  <c r="I52" i="2"/>
  <c r="H52" i="2"/>
  <c r="E52" i="2"/>
  <c r="I49" i="2"/>
  <c r="H49" i="2"/>
  <c r="E49" i="2"/>
  <c r="I48" i="2"/>
  <c r="H48" i="2"/>
  <c r="E48" i="2"/>
  <c r="I47" i="2"/>
  <c r="H47" i="2"/>
  <c r="E47" i="2"/>
  <c r="I46" i="2"/>
  <c r="H46" i="2"/>
  <c r="E46" i="2"/>
  <c r="I45" i="2"/>
  <c r="H45" i="2"/>
  <c r="E45" i="2"/>
  <c r="I44" i="2"/>
  <c r="H44" i="2"/>
  <c r="E44" i="2"/>
  <c r="I43" i="2"/>
  <c r="H43" i="2"/>
  <c r="E43" i="2"/>
  <c r="I42" i="2"/>
  <c r="H42" i="2"/>
  <c r="E42" i="2"/>
  <c r="I41" i="2"/>
  <c r="H41" i="2"/>
  <c r="E41" i="2"/>
  <c r="I40" i="2"/>
  <c r="H40" i="2"/>
  <c r="E40" i="2"/>
  <c r="I39" i="2"/>
  <c r="H39" i="2"/>
  <c r="E39" i="2"/>
  <c r="I38" i="2"/>
  <c r="H38" i="2"/>
  <c r="E38" i="2"/>
  <c r="I37" i="2"/>
  <c r="H37" i="2"/>
  <c r="E37" i="2"/>
  <c r="I36" i="2"/>
  <c r="H36" i="2"/>
  <c r="E36" i="2"/>
  <c r="I35" i="2"/>
  <c r="H35" i="2"/>
  <c r="E35" i="2"/>
  <c r="I34" i="2"/>
  <c r="H34" i="2"/>
  <c r="E34" i="2"/>
  <c r="I33" i="2"/>
  <c r="H33" i="2"/>
  <c r="E33" i="2"/>
  <c r="I32" i="2"/>
  <c r="H32" i="2"/>
  <c r="E32" i="2"/>
  <c r="I31" i="2"/>
  <c r="H31" i="2"/>
  <c r="E31" i="2"/>
  <c r="I30" i="2"/>
  <c r="H30" i="2"/>
  <c r="E30" i="2"/>
  <c r="I29" i="2"/>
  <c r="H29" i="2"/>
  <c r="E29" i="2"/>
  <c r="I28" i="2"/>
  <c r="H28" i="2"/>
  <c r="E28" i="2"/>
  <c r="I27" i="2"/>
  <c r="H27" i="2"/>
  <c r="E27" i="2"/>
  <c r="I26" i="2"/>
  <c r="H26" i="2"/>
  <c r="E26" i="2"/>
  <c r="I25" i="2"/>
  <c r="H25" i="2"/>
  <c r="E25" i="2"/>
  <c r="I22" i="2"/>
  <c r="H22" i="2"/>
  <c r="E22" i="2"/>
  <c r="I21" i="2"/>
  <c r="H21" i="2"/>
  <c r="E21" i="2"/>
  <c r="I17" i="2"/>
  <c r="H17" i="2"/>
  <c r="E17" i="2"/>
  <c r="I16" i="2"/>
  <c r="H16" i="2"/>
  <c r="E16" i="2"/>
  <c r="I15" i="2"/>
  <c r="H15" i="2"/>
  <c r="E15" i="2"/>
  <c r="H18" i="2" l="1"/>
  <c r="G3" i="2" s="1"/>
  <c r="J16" i="2"/>
  <c r="E23" i="2"/>
  <c r="H23" i="2"/>
  <c r="J25" i="2"/>
  <c r="J27" i="2"/>
  <c r="J29" i="2"/>
  <c r="J31" i="2"/>
  <c r="J33" i="2"/>
  <c r="J35" i="2"/>
  <c r="J37" i="2"/>
  <c r="J39" i="2"/>
  <c r="J41" i="2"/>
  <c r="J43" i="2"/>
  <c r="J45" i="2"/>
  <c r="J46" i="2"/>
  <c r="E71" i="2"/>
  <c r="J64" i="2"/>
  <c r="J66" i="2"/>
  <c r="J68" i="2"/>
  <c r="J70" i="2"/>
  <c r="H111" i="2"/>
  <c r="J104" i="2"/>
  <c r="J106" i="2"/>
  <c r="J108" i="2"/>
  <c r="J110" i="2"/>
  <c r="K1" i="2"/>
  <c r="K2" i="2" s="1"/>
  <c r="K3" i="2" s="1"/>
  <c r="E246" i="2" s="1"/>
  <c r="J246" i="2" s="1"/>
  <c r="J114" i="2"/>
  <c r="J116" i="2"/>
  <c r="J119" i="2"/>
  <c r="J121" i="2"/>
  <c r="J123" i="2"/>
  <c r="J125" i="2"/>
  <c r="J128" i="2"/>
  <c r="J130" i="2"/>
  <c r="J133" i="2"/>
  <c r="J136" i="2"/>
  <c r="J138" i="2"/>
  <c r="J140" i="2"/>
  <c r="J142" i="2"/>
  <c r="J146" i="2"/>
  <c r="J148" i="2"/>
  <c r="J152" i="2"/>
  <c r="J154" i="2"/>
  <c r="J156" i="2"/>
  <c r="J158" i="2"/>
  <c r="J160" i="2"/>
  <c r="J162" i="2"/>
  <c r="J164" i="2"/>
  <c r="J166" i="2"/>
  <c r="J168" i="2"/>
  <c r="J170" i="2"/>
  <c r="J173" i="2"/>
  <c r="J175" i="2"/>
  <c r="J181" i="2"/>
  <c r="J187" i="2"/>
  <c r="J189" i="2"/>
  <c r="J191" i="2"/>
  <c r="H211" i="2"/>
  <c r="C42" i="3" s="1"/>
  <c r="J194" i="2"/>
  <c r="J196" i="2"/>
  <c r="J198" i="2"/>
  <c r="J205" i="2"/>
  <c r="J207" i="2"/>
  <c r="J209" i="2"/>
  <c r="E233" i="2"/>
  <c r="B43" i="3" s="1"/>
  <c r="J217" i="2"/>
  <c r="J219" i="2"/>
  <c r="J221" i="2"/>
  <c r="J225" i="2"/>
  <c r="J227" i="2"/>
  <c r="J229" i="2"/>
  <c r="J231" i="2"/>
  <c r="H265" i="2"/>
  <c r="C44" i="3" s="1"/>
  <c r="J252" i="2"/>
  <c r="J255" i="2"/>
  <c r="J259" i="2"/>
  <c r="J262" i="2"/>
  <c r="H81" i="2"/>
  <c r="C37" i="3" s="1"/>
  <c r="J74" i="2"/>
  <c r="J76" i="2"/>
  <c r="J78" i="2"/>
  <c r="J80" i="2"/>
  <c r="J83" i="2"/>
  <c r="J85" i="2"/>
  <c r="J87" i="2"/>
  <c r="J89" i="2"/>
  <c r="H71" i="2"/>
  <c r="H50" i="2"/>
  <c r="G5" i="2" s="1"/>
  <c r="H5" i="2" s="1"/>
  <c r="J48" i="2"/>
  <c r="J52" i="2"/>
  <c r="J54" i="2"/>
  <c r="J56" i="2"/>
  <c r="J58" i="2"/>
  <c r="J60" i="2"/>
  <c r="J63" i="2"/>
  <c r="J65" i="2"/>
  <c r="J67" i="2"/>
  <c r="J69" i="2"/>
  <c r="E91" i="2"/>
  <c r="B38" i="3" s="1"/>
  <c r="J84" i="2"/>
  <c r="J86" i="2"/>
  <c r="J88" i="2"/>
  <c r="J90" i="2"/>
  <c r="H91" i="2"/>
  <c r="C38" i="3" s="1"/>
  <c r="H100" i="2"/>
  <c r="J96" i="2"/>
  <c r="J98" i="2"/>
  <c r="E111" i="2"/>
  <c r="D11" i="2" s="1"/>
  <c r="J103" i="2"/>
  <c r="J105" i="2"/>
  <c r="J107" i="2"/>
  <c r="J109" i="2"/>
  <c r="J113" i="2"/>
  <c r="J115" i="2"/>
  <c r="J118" i="2"/>
  <c r="J120" i="2"/>
  <c r="J122" i="2"/>
  <c r="J124" i="2"/>
  <c r="E211" i="2"/>
  <c r="B42" i="3" s="1"/>
  <c r="H233" i="2"/>
  <c r="C43" i="3" s="1"/>
  <c r="J218" i="2"/>
  <c r="J220" i="2"/>
  <c r="J223" i="2"/>
  <c r="J226" i="2"/>
  <c r="J228" i="2"/>
  <c r="J230" i="2"/>
  <c r="J232" i="2"/>
  <c r="J235" i="2"/>
  <c r="J237" i="2"/>
  <c r="J241" i="2"/>
  <c r="J245" i="2"/>
  <c r="E265" i="2"/>
  <c r="B44" i="3" s="1"/>
  <c r="H61" i="2"/>
  <c r="G6" i="2" s="1"/>
  <c r="J53" i="2"/>
  <c r="J102" i="2"/>
  <c r="J214" i="2"/>
  <c r="H247" i="2"/>
  <c r="C41" i="3" s="1"/>
  <c r="J55" i="2"/>
  <c r="J57" i="2"/>
  <c r="J59" i="2"/>
  <c r="J73" i="2"/>
  <c r="J75" i="2"/>
  <c r="J77" i="2"/>
  <c r="J79" i="2"/>
  <c r="J93" i="2"/>
  <c r="J97" i="2"/>
  <c r="J99" i="2"/>
  <c r="J129" i="2"/>
  <c r="J132" i="2"/>
  <c r="J135" i="2"/>
  <c r="J137" i="2"/>
  <c r="J139" i="2"/>
  <c r="J141" i="2"/>
  <c r="J145" i="2"/>
  <c r="J147" i="2"/>
  <c r="J151" i="2"/>
  <c r="J153" i="2"/>
  <c r="J155" i="2"/>
  <c r="J157" i="2"/>
  <c r="J159" i="2"/>
  <c r="J161" i="2"/>
  <c r="J163" i="2"/>
  <c r="J165" i="2"/>
  <c r="J167" i="2"/>
  <c r="J169" i="2"/>
  <c r="J171" i="2"/>
  <c r="J174" i="2"/>
  <c r="J178" i="2"/>
  <c r="J184" i="2"/>
  <c r="J188" i="2"/>
  <c r="J190" i="2"/>
  <c r="J195" i="2"/>
  <c r="J197" i="2"/>
  <c r="J206" i="2"/>
  <c r="J208" i="2"/>
  <c r="J210" i="2"/>
  <c r="J236" i="2"/>
  <c r="J239" i="2"/>
  <c r="J244" i="2"/>
  <c r="J253" i="2"/>
  <c r="J257" i="2"/>
  <c r="J261" i="2"/>
  <c r="J264" i="2"/>
  <c r="D7" i="2"/>
  <c r="B36" i="3"/>
  <c r="B40" i="3"/>
  <c r="E61" i="2"/>
  <c r="E81" i="2"/>
  <c r="E100" i="2"/>
  <c r="J193" i="2"/>
  <c r="J250" i="2"/>
  <c r="J47" i="2"/>
  <c r="J49" i="2"/>
  <c r="C34" i="3"/>
  <c r="J26" i="2"/>
  <c r="J28" i="2"/>
  <c r="J30" i="2"/>
  <c r="J32" i="2"/>
  <c r="J34" i="2"/>
  <c r="J36" i="2"/>
  <c r="J38" i="2"/>
  <c r="J40" i="2"/>
  <c r="J42" i="2"/>
  <c r="J44" i="2"/>
  <c r="E50" i="2"/>
  <c r="J22" i="2"/>
  <c r="D4" i="2"/>
  <c r="B33" i="3"/>
  <c r="J21" i="2"/>
  <c r="H3" i="2"/>
  <c r="C32" i="3"/>
  <c r="J15" i="2"/>
  <c r="J17" i="2"/>
  <c r="E18" i="2"/>
  <c r="E247" i="2" l="1"/>
  <c r="C4" i="3" s="1"/>
  <c r="C9" i="3"/>
  <c r="C10" i="3" s="1"/>
  <c r="G10" i="2"/>
  <c r="H10" i="2" s="1"/>
  <c r="G7" i="2"/>
  <c r="H7" i="2" s="1"/>
  <c r="C40" i="3"/>
  <c r="G11" i="2"/>
  <c r="H11" i="2" s="1"/>
  <c r="C33" i="3"/>
  <c r="G4" i="2"/>
  <c r="H4" i="2" s="1"/>
  <c r="H13" i="2" s="1"/>
  <c r="G9" i="2"/>
  <c r="H9" i="2" s="1"/>
  <c r="G8" i="2"/>
  <c r="H8" i="2" s="1"/>
  <c r="J71" i="2"/>
  <c r="J247" i="2"/>
  <c r="D9" i="2"/>
  <c r="C36" i="3"/>
  <c r="J91" i="2"/>
  <c r="J111" i="2"/>
  <c r="J61" i="2"/>
  <c r="C39" i="3"/>
  <c r="J50" i="2"/>
  <c r="J23" i="2"/>
  <c r="J211" i="2"/>
  <c r="J233" i="2"/>
  <c r="J265" i="2"/>
  <c r="H6" i="2"/>
  <c r="C35" i="3"/>
  <c r="J100" i="2"/>
  <c r="J81" i="2"/>
  <c r="D10" i="2"/>
  <c r="B39" i="3"/>
  <c r="D6" i="2"/>
  <c r="B35" i="3"/>
  <c r="E11" i="2"/>
  <c r="E7" i="2"/>
  <c r="D8" i="2"/>
  <c r="B37" i="3"/>
  <c r="D5" i="2"/>
  <c r="B34" i="3"/>
  <c r="E4" i="2"/>
  <c r="J18" i="2"/>
  <c r="D3" i="2"/>
  <c r="B32" i="3"/>
  <c r="J4" i="2" l="1"/>
  <c r="J11" i="2"/>
  <c r="B41" i="3"/>
  <c r="I9" i="2"/>
  <c r="J7" i="2"/>
  <c r="I4" i="2"/>
  <c r="I7" i="2"/>
  <c r="I11" i="2"/>
  <c r="C5" i="3"/>
  <c r="C7" i="3" s="1"/>
  <c r="E9" i="2"/>
  <c r="J9" i="2" s="1"/>
  <c r="I8" i="2"/>
  <c r="E8" i="2"/>
  <c r="J8" i="2" s="1"/>
  <c r="E6" i="2"/>
  <c r="J6" i="2" s="1"/>
  <c r="I6" i="2"/>
  <c r="E10" i="2"/>
  <c r="J10" i="2" s="1"/>
  <c r="I10" i="2"/>
  <c r="I5" i="2"/>
  <c r="E5" i="2"/>
  <c r="J5" i="2" s="1"/>
  <c r="I3" i="2"/>
  <c r="E3" i="2"/>
  <c r="E13" i="2" l="1"/>
  <c r="C31" i="3"/>
  <c r="J3" i="2"/>
  <c r="J13" i="2" s="1"/>
  <c r="B31" i="3" l="1"/>
  <c r="B2" i="3"/>
  <c r="C3" i="3" l="1"/>
  <c r="C6" i="3" s="1"/>
  <c r="C11" i="3" s="1"/>
  <c r="B3" i="3"/>
  <c r="B6" i="3" s="1"/>
  <c r="B11" i="3" l="1"/>
  <c r="C14" i="3"/>
  <c r="C19" i="3"/>
  <c r="C18" i="3"/>
  <c r="C20" i="3" l="1"/>
  <c r="C13" i="3"/>
  <c r="C12" i="3"/>
  <c r="C15" i="3" l="1"/>
  <c r="C21" i="3" s="1"/>
  <c r="B24" i="3" s="1"/>
  <c r="C24" i="3" s="1"/>
  <c r="C23" i="3" l="1"/>
  <c r="C26" i="3" s="1"/>
  <c r="C28" i="3" l="1"/>
  <c r="C29" i="3"/>
</calcChain>
</file>

<file path=xl/sharedStrings.xml><?xml version="1.0" encoding="utf-8"?>
<sst xmlns="http://schemas.openxmlformats.org/spreadsheetml/2006/main" count="906" uniqueCount="320">
  <si>
    <t>Název</t>
  </si>
  <si>
    <t>Nadpis rekapitulace</t>
  </si>
  <si>
    <t>Seznam prací a dodávek elektrotechnických zařízení</t>
  </si>
  <si>
    <t>Akce</t>
  </si>
  <si>
    <t>PŘÍSTAVBA  ADMINISTRATIVNÍHO OBJEKTU KVOP ÚDOLNÍ 39. BRNO</t>
  </si>
  <si>
    <t>Projekt</t>
  </si>
  <si>
    <t>SO 03 Hlavní stavební objekt</t>
  </si>
  <si>
    <t>Investor</t>
  </si>
  <si>
    <t>Kancelář veřejného ochránce práv  Údolní 39, 602 00 Brno</t>
  </si>
  <si>
    <t>Z. č.</t>
  </si>
  <si>
    <t/>
  </si>
  <si>
    <t>A. č.</t>
  </si>
  <si>
    <t>Smlouva</t>
  </si>
  <si>
    <t>Vypracoval</t>
  </si>
  <si>
    <t>Ing. Jiří Vítek</t>
  </si>
  <si>
    <t>Kontroloval</t>
  </si>
  <si>
    <t>Datum</t>
  </si>
  <si>
    <t>Zpracovatel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</si>
  <si>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</si>
  <si>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</si>
  <si>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</si>
  <si>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</si>
  <si>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</si>
  <si>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</si>
  <si>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</si>
  <si>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</si>
  <si>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</si>
  <si>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</si>
  <si>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</si>
  <si>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</si>
  <si>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</si>
  <si>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</si>
  <si>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</si>
  <si>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</si>
  <si>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</si>
  <si>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</si>
  <si>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</si>
  <si>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</si>
  <si>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</si>
  <si>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</si>
  <si>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</si>
  <si>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</si>
  <si>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</si>
  <si>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</si>
  <si>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</si>
  <si>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</si>
  <si>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</si>
  <si>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</si>
  <si>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</si>
  <si>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</si>
  <si>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</si>
  <si>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</si>
  <si>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</si>
  <si>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</si>
  <si>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</si>
  <si>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</si>
  <si>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Specifikace dodávky rozvodnice RE1</t>
  </si>
  <si>
    <t>ks</t>
  </si>
  <si>
    <t>Specifikace dodávky rozvodnice RE-TČ</t>
  </si>
  <si>
    <t>Specifikace dodávky rozvodnice RMS01</t>
  </si>
  <si>
    <t>Specifikace dodávky rozvodnice RS1.1</t>
  </si>
  <si>
    <t>Specifikace dodávky rozvodnice RS1.2</t>
  </si>
  <si>
    <t>Specifikace dodávky rozvodnice RS2.1</t>
  </si>
  <si>
    <t>Specifikace dodávky rozvodnice RS2.2</t>
  </si>
  <si>
    <t>Specifikace dodávky rozvodnice RS2.3</t>
  </si>
  <si>
    <t>Specifikace dodávky rozvodnice R-PO</t>
  </si>
  <si>
    <t>Dodávky - celkem</t>
  </si>
  <si>
    <t>Ks</t>
  </si>
  <si>
    <t>Specifikace dodávky rozvodnice RE1 - celkem</t>
  </si>
  <si>
    <t>ELEKTROMĚROVÉ ROZVODNICE RE</t>
  </si>
  <si>
    <t>Specifikace dodávky rozvodnice RE-TČ - celkem</t>
  </si>
  <si>
    <t xml:space="preserve">  protipožární ochrana dveří EI 30</t>
  </si>
  <si>
    <t>Specifikace dodávky rozvodnice RMS01 - celkem</t>
  </si>
  <si>
    <t>Specifikace dodávky rozvodnice RS1.1 - celkem</t>
  </si>
  <si>
    <t>Specifikace dodávky rozvodnice RS2.3- celkem</t>
  </si>
  <si>
    <t>Specifikace dodávky rozvodnice R-PO - celkem</t>
  </si>
  <si>
    <t>Elektromontáže</t>
  </si>
  <si>
    <t>SVORKOVNICE KRABICOVÁ</t>
  </si>
  <si>
    <t>m</t>
  </si>
  <si>
    <t>VODIČ JEDNOŽILOVÝ, IZOLACE PVC</t>
  </si>
  <si>
    <t>CYY 4 , pevně</t>
  </si>
  <si>
    <t>CYY 6 , pevně</t>
  </si>
  <si>
    <t>CYY 16 , pevně</t>
  </si>
  <si>
    <t>KABEL SILOVÝ,IZOLACE PVC</t>
  </si>
  <si>
    <t>CYKY-O 2x1.5 , pevně</t>
  </si>
  <si>
    <t>CYKY-O 3x1.5 , pevně</t>
  </si>
  <si>
    <t>CYKY-J 3x1.5 , pevně</t>
  </si>
  <si>
    <t>CYKY-J 3x2.5 , pevně</t>
  </si>
  <si>
    <t>CYKY-J 5x1.5 , pevně</t>
  </si>
  <si>
    <t>CYKY-J 5x2.5 , pevně</t>
  </si>
  <si>
    <t>CYKY-J 5x6 , pevně</t>
  </si>
  <si>
    <t>CYKY-J 5x10 , pevně</t>
  </si>
  <si>
    <t>CYKY-J 4x16 , pevně</t>
  </si>
  <si>
    <t>CYKY-J 4x35, pevně</t>
  </si>
  <si>
    <t>KABEL SE SNÍŽENOU HOŘLAVOSTÍ,</t>
  </si>
  <si>
    <t>S FUNKČ.SCHOPNOSTÍ PŘI POŽÁRU</t>
  </si>
  <si>
    <t>1-CHKE-V-O 3x1.5 , pevně</t>
  </si>
  <si>
    <t>1-CHKE-V-J 3x1.5 , pevně</t>
  </si>
  <si>
    <t>1-CHKE-V-J 3x4 , pevně</t>
  </si>
  <si>
    <t>1-CHKE-V-J 4x35 , pevně</t>
  </si>
  <si>
    <t>UKONČENÍ KABELŮ SMRŠŤOVACÍ</t>
  </si>
  <si>
    <t>ZÁKLOPKOU DO</t>
  </si>
  <si>
    <t xml:space="preserve"> 4x4  mm2</t>
  </si>
  <si>
    <t>100194</t>
  </si>
  <si>
    <t xml:space="preserve"> 5x4   mm2</t>
  </si>
  <si>
    <t>100258</t>
  </si>
  <si>
    <t xml:space="preserve"> 5x6   mm3</t>
  </si>
  <si>
    <t>100155</t>
  </si>
  <si>
    <t>MONTÁŽ PLASTOVÝCH SKŘÍNÍ</t>
  </si>
  <si>
    <t xml:space="preserve"> Do  30 kg</t>
  </si>
  <si>
    <t xml:space="preserve"> Do  50 kg</t>
  </si>
  <si>
    <t xml:space="preserve"> Do 100 kg</t>
  </si>
  <si>
    <t>VYBOURANI OTVORU VE ZDIVU</t>
  </si>
  <si>
    <t>CIHELNEM DO PRUMERU 60mm</t>
  </si>
  <si>
    <t xml:space="preserve"> Stena do 150mm</t>
  </si>
  <si>
    <t>VYSEKANI KAPES VE ZDIVU</t>
  </si>
  <si>
    <t>CIHELNEM DO PLOCHY 25 dm2</t>
  </si>
  <si>
    <t xml:space="preserve"> Hl.150mm</t>
  </si>
  <si>
    <t>CIHELNEM PRO KRABICE</t>
  </si>
  <si>
    <t xml:space="preserve"> 50x50x50 mm</t>
  </si>
  <si>
    <t>VYSEKANI RYH VE ZDIVU</t>
  </si>
  <si>
    <t>CIHELNEM - HLOUBKA 30mm</t>
  </si>
  <si>
    <t xml:space="preserve"> Sire 30 mm</t>
  </si>
  <si>
    <t xml:space="preserve"> Sire 70 mm</t>
  </si>
  <si>
    <t>m2</t>
  </si>
  <si>
    <t>protipožární nátěr kabelů</t>
  </si>
  <si>
    <t>ks-A</t>
  </si>
  <si>
    <t>ks-B</t>
  </si>
  <si>
    <t>ks-C</t>
  </si>
  <si>
    <t>ks-D</t>
  </si>
  <si>
    <t>ks-E</t>
  </si>
  <si>
    <t>ks-G</t>
  </si>
  <si>
    <t>ks-I1</t>
  </si>
  <si>
    <t>ks-I2</t>
  </si>
  <si>
    <t>ks-I3</t>
  </si>
  <si>
    <t>ks-I4</t>
  </si>
  <si>
    <t>ks-J</t>
  </si>
  <si>
    <t>ks-L</t>
  </si>
  <si>
    <t>ks-N</t>
  </si>
  <si>
    <t>Svítidla - celkem</t>
  </si>
  <si>
    <t>Bleskosvod</t>
  </si>
  <si>
    <t>OCELOVÝ PÁSEK POZINKOVANÝ</t>
  </si>
  <si>
    <t>Páska 30x4 páska 30x4 (0,95 kg/m), pevně</t>
  </si>
  <si>
    <t>ZINKOVANÉ PROVEDENÍ</t>
  </si>
  <si>
    <t>OCELOVÝ DRÁT POZINKOVANÝ</t>
  </si>
  <si>
    <t>Drát 10 drát ø 10mm(0,62kg/m), pevně</t>
  </si>
  <si>
    <t>Drát 8 AlMgSi drát ø 8mm(0,135kg/m), pevně</t>
  </si>
  <si>
    <t>JR 3,0 AlMgSi s rovným koncem, L 3000mm</t>
  </si>
  <si>
    <t>PODPĚRA VEDENÍ</t>
  </si>
  <si>
    <t>SVORKA HROMOSVODNÍ,UZEMŇOVACÍ</t>
  </si>
  <si>
    <t>SS spojovací</t>
  </si>
  <si>
    <t>podložka gumová pod PB19</t>
  </si>
  <si>
    <t xml:space="preserve"> Štítek pro označení svodu</t>
  </si>
  <si>
    <t>220401</t>
  </si>
  <si>
    <t xml:space="preserve"> Tvarování mont.dílu</t>
  </si>
  <si>
    <t>220431</t>
  </si>
  <si>
    <t>Bleskosvod - celkem</t>
  </si>
  <si>
    <t>HODINOVE ZUCTOVACI SAZBY</t>
  </si>
  <si>
    <t xml:space="preserve"> Demontaz stavajiciho zarizeni včetně rozebrání nezbytné části podhledu</t>
  </si>
  <si>
    <t>hod</t>
  </si>
  <si>
    <t xml:space="preserve"> Uprava stavajiciho rozvadece</t>
  </si>
  <si>
    <t xml:space="preserve"> Napojeni na stavajici zarizeni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</si>
  <si>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</si>
  <si>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</si>
  <si>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</si>
  <si>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</si>
  <si>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</si>
  <si>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</si>
  <si>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</si>
  <si>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</si>
  <si>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</si>
  <si>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</si>
  <si>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</si>
  <si>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</si>
  <si>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</si>
  <si>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</si>
  <si>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HLOUBENÍ KABELOVÉ RÝHY</t>
  </si>
  <si>
    <t xml:space="preserve"> Zemina třídy 3, šíře 350mm,hloubka 800mm</t>
  </si>
  <si>
    <t xml:space="preserve"> Zemina třídy 3, šíře 500mm,hloubka 1200mm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</si>
  <si>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</si>
  <si>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</si>
  <si>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</si>
  <si>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</si>
  <si>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KABELOVÝ PROSTUP Z PVC TRUBKY</t>
  </si>
  <si>
    <t xml:space="preserve"> Světlost do 15 cm</t>
  </si>
  <si>
    <t>ZÁHOZ KABELOVÉ RÝHY</t>
  </si>
  <si>
    <t xml:space="preserve"> Zemina třídy 3, šíře 4mm,hloubka 1200mm</t>
  </si>
  <si>
    <t>ÚPRAVA POVRCHU</t>
  </si>
  <si>
    <t xml:space="preserve"> Provizorní úprava terénu v zemina třídy 3</t>
  </si>
  <si>
    <t>Zemní práce - celkem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</si>
  <si>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</si>
  <si>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</si>
  <si>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</si>
  <si>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</si>
  <si>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</si>
  <si>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</si>
  <si>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</si>
  <si>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</si>
  <si>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</si>
  <si>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</si>
  <si>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</si>
  <si>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</si>
  <si>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</si>
  <si>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</si>
  <si>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</si>
  <si>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</si>
  <si>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</si>
  <si>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</si>
  <si>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</si>
  <si>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</si>
  <si>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</si>
  <si>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</si>
  <si>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</si>
  <si>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</si>
  <si>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</si>
  <si>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Svítidla</t>
  </si>
  <si>
    <t xml:space="preserve">  Bleskosvod</t>
  </si>
  <si>
    <t>typová elektroměrová rozvodnice pro 1  jednosazbové měření</t>
  </si>
  <si>
    <t xml:space="preserve"> Jistič deion 80A/3/L</t>
  </si>
  <si>
    <t xml:space="preserve"> Přímé měření, činný výkon, třída přesnosti: 1, impulsní výstup: PRG, jeden tarif, M-bus</t>
  </si>
  <si>
    <t>typová elektroměrová rozvodnice pro 1 dvojsazbové fakturační měření</t>
  </si>
  <si>
    <t>Jistič 32A/3/B 10 kA</t>
  </si>
  <si>
    <t xml:space="preserve">Rozvodnice  pod omítku, bílé dveře, N/PE svork, 120 modulů </t>
  </si>
  <si>
    <t>Odpínač 160A</t>
  </si>
  <si>
    <t>Napěťová spoušť 230V</t>
  </si>
  <si>
    <t>Pomocný spínač</t>
  </si>
  <si>
    <t xml:space="preserve">Jistič 4A/1/B-HS  </t>
  </si>
  <si>
    <t>Svodič přepětí třídy C, modulový, 4pól, s lištou</t>
  </si>
  <si>
    <t>c20A/1/B 10kA</t>
  </si>
  <si>
    <t>Jistič 10A/1/B 10 kA</t>
  </si>
  <si>
    <t>Jistič 16A/1/B 10 kA</t>
  </si>
  <si>
    <t>Jistič 25A/3/B 10 kA</t>
  </si>
  <si>
    <t>Jistič 50A/3/B 10 kA</t>
  </si>
  <si>
    <t>Jistič 40A/3/B 10 kA</t>
  </si>
  <si>
    <t>Pomocný spínač 1/1</t>
  </si>
  <si>
    <t xml:space="preserve">Instalační stykač  20A/230V, 2polový </t>
  </si>
  <si>
    <t>Elektroměr 3x100-500 V Přímé měření, činný výkon, třída přesnosti: 1, impulsní výstup: PRG, jeden tarif, napětí: 3x100-500 V</t>
  </si>
  <si>
    <t xml:space="preserve">soumrak. spínač se spín. hodinami, extr. Fotosenzor, 1-50000Lx, 1x přepínací 8A, AC 230V +čidlo </t>
  </si>
  <si>
    <t>Proudový chránič  40A-4-030 AC</t>
  </si>
  <si>
    <t>základní modul, krabička se svorkami a kontakty</t>
  </si>
  <si>
    <t>přepínač se střední polohou 1/0/2, 6A/250V</t>
  </si>
  <si>
    <t>signální LED - bílá</t>
  </si>
  <si>
    <t>signální LED bílá vysoce svítící 230AC</t>
  </si>
  <si>
    <t xml:space="preserve"> řadová svorka 2,5 mm2</t>
  </si>
  <si>
    <t>řadová svorka 16 mm2</t>
  </si>
  <si>
    <t>Rozvodnice plastová, podomítková ocel.dveře 42 modulů</t>
  </si>
  <si>
    <t>Hlavní vypínač, 3-pól, In=40A</t>
  </si>
  <si>
    <t>Jistič 16A/3/B 10 kA</t>
  </si>
  <si>
    <t>Rozvodnice plastová, podomítková ocel.dveře 56 modulů</t>
  </si>
  <si>
    <t>Rozvodnice na omítku, bílé plast.dveře, se zad.stěnou 26 modulů</t>
  </si>
  <si>
    <t>Sada protipožární EI30 pro 2U39</t>
  </si>
  <si>
    <t>Rozvodnice rám+dveře zapuštěný, 2U-39</t>
  </si>
  <si>
    <t>Jistič-4A/1/B 10 kA</t>
  </si>
  <si>
    <t>relé /bílá výstup 3x8A přepínací, UNI AC/DC 12-240 V, signálka, ochranná dioda, RC člen</t>
  </si>
  <si>
    <t>KRABICE UNIVERZÁLNÍ d 68</t>
  </si>
  <si>
    <t>KRABICE ODBOČNÁ d 68</t>
  </si>
  <si>
    <t>KRABICE ROZVODNÁ d97</t>
  </si>
  <si>
    <t>KRABICE IP44</t>
  </si>
  <si>
    <t>krabicová svorka 2 × 0,5 - 2,5 mm2</t>
  </si>
  <si>
    <t>krabicová svorka 3 × 0,5 - 2,5 mm2</t>
  </si>
  <si>
    <t>krabicová svorka 5 × 0,5 - 2,5 mm2</t>
  </si>
  <si>
    <t>TRUBKA OHEBNÁ - d 23 mm</t>
  </si>
  <si>
    <t>TRUBKA OHEBNÁ - d 36 mm</t>
  </si>
  <si>
    <t>TRUBKA TUHÁ PVC 320N délka 2 m barva světle šedá d 20 mm</t>
  </si>
  <si>
    <t>Drátožlab  50/50 "ŽZ" - vzdálenost podpěr cca.2,0m</t>
  </si>
  <si>
    <t xml:space="preserve">Spojka žárový zinek </t>
  </si>
  <si>
    <t>Oc. Nosná konstrukce so 20 kg</t>
  </si>
  <si>
    <t>Přístroj spínače jednopólového (bezšroubové svorky); řazení 1, 1So (do hořlavých podkladů B až F)</t>
  </si>
  <si>
    <t>Přístroj přepínače sériového (bezšroubové svorky); řazení 5 (do hořlavých podkladů B až F)</t>
  </si>
  <si>
    <t>Přístroj přepínače střídavého (bezšroubové svorky); řazení 6, 6So (do hořlavých podkladů B až F)</t>
  </si>
  <si>
    <t>Kryt spínače kolébkového; b. bílá / ledová bílá</t>
  </si>
  <si>
    <t>Kryt spínače kolébkového, dělený; bílá / ledová bílá</t>
  </si>
  <si>
    <t>Rámeček pro elektroinstalační přístroje, jednonásobný; b. bílá / ledová bílá</t>
  </si>
  <si>
    <t>Zásuvka jednonásobná (bezšroubové svorky), s ochranným kolíkem, s clonkami; řazení 2P+PE; b. bílá / ledová bílá</t>
  </si>
  <si>
    <t>Spínač automatický, s rovinným snímáním pohybu 180°, triak; b. bílá / ledová bílá</t>
  </si>
  <si>
    <t>Přípojka sporáková, se signalizační doutnavkou, nástěnná montáž; řazení 3; b. bílá</t>
  </si>
  <si>
    <t>trojpólový vypínač 63A, 500V,v plastové skříni IP56 pevně</t>
  </si>
  <si>
    <t>Rámeček pro elektroinstalační přístroje, jednonásobný; bílá / ledová bílá</t>
  </si>
  <si>
    <t>Rámeček pro elektroinstalační přístroje, trojnásobný vodorovný; b. bílá / ledová bílá</t>
  </si>
  <si>
    <t>Zásuvka 45x45, s ochranným kolíkem; řazení 2P+PE; d. Profil 45; b. bílá (RAL 9010)</t>
  </si>
  <si>
    <t>Pojistkový odpínač  trojpolový do 125A</t>
  </si>
  <si>
    <t xml:space="preserve"> Pojistková vložka 100A gG</t>
  </si>
  <si>
    <t xml:space="preserve"> Pojistková vložka 50A gG</t>
  </si>
  <si>
    <t xml:space="preserve">EI 60 Kabel. Protipožární přepážka  </t>
  </si>
  <si>
    <t>EI 60 Těsnící zátka - P  60 mm</t>
  </si>
  <si>
    <t>Svítidla (viz kniha svítidel)</t>
  </si>
  <si>
    <t>přisazené svítidlo LED , 1xLED 38W</t>
  </si>
  <si>
    <t>vestavné svítidlo LED , do podhledu M600, 1xLED 36W</t>
  </si>
  <si>
    <t>vestavné svítidlo LED P44, 1xLED 12W</t>
  </si>
  <si>
    <t>vestavné svítidlo LED  IP44, 1xLED 25W</t>
  </si>
  <si>
    <t>liniové svítidlo LED+30W/m + kryt plochý 110°matný, vestavný Al profil, LED 30W/m</t>
  </si>
  <si>
    <t>nástěnné venkovní svítidlo LED 1xLED 12W</t>
  </si>
  <si>
    <t>přisazené svítidlo LED 1x128W, redukce světelného toku 50%</t>
  </si>
  <si>
    <t>závěsné svítidlo LED 1x128W, redukce světelného toku 50%</t>
  </si>
  <si>
    <t>přisazené nástěnné svítidlo LED , 1x12W</t>
  </si>
  <si>
    <t>přisazené nástěnné svítidlo LED 1x37W</t>
  </si>
  <si>
    <t>přisazené svítidlo LED 1xLED 35W</t>
  </si>
  <si>
    <t>závěsné svítidlo LED 1xLED 32W</t>
  </si>
  <si>
    <t>svítidlo nouzového osvštlení LED  + piktogram IP44, univerzální , 1x2W</t>
  </si>
  <si>
    <t>TRUBKA OHEBNÁ -d 29 mm</t>
  </si>
  <si>
    <t xml:space="preserve"> KRABICE ODBOČNÁ 125x125mm</t>
  </si>
  <si>
    <t>podpěra vedení na ploché střechy, plast se štěrkovou výplní ø 144mm</t>
  </si>
  <si>
    <t>zkušební - litinová</t>
  </si>
  <si>
    <t>svorka k jímací tyči,D=18</t>
  </si>
  <si>
    <t>svorka páska-drát</t>
  </si>
  <si>
    <t xml:space="preserve">podstavec betonový 19kg  </t>
  </si>
  <si>
    <t>Mont položka</t>
  </si>
  <si>
    <t>Zásuvka jednonásobná s ochr. kolíkem, s clonkami, s ochranou před přepětím, signalizace poruchy; řazení 2P+PE; b. bílá / ledová bílá</t>
  </si>
  <si>
    <t>Zásuvka jednonásobná IP 44, s ochranným kolíkem, s clonkami, s víčkem, s ochr. před přepětím; řazení 2P+PE; b. bílá / ledová bílá</t>
  </si>
  <si>
    <t>ks-H1</t>
  </si>
  <si>
    <t>ks-H2</t>
  </si>
  <si>
    <t>ks-H3</t>
  </si>
  <si>
    <t>ks-H4</t>
  </si>
  <si>
    <t>ks-H5</t>
  </si>
  <si>
    <t>závěsné svítidlo D250 žlutá, opál</t>
  </si>
  <si>
    <t>závěsné svítidlo D400 žlutá, opál</t>
  </si>
  <si>
    <t>závěsné svítidlo D250 šedá opál</t>
  </si>
  <si>
    <t>závěsné svítidlo D400 šedá opál</t>
  </si>
  <si>
    <t>závěsné svítidlo D250 bílá opál</t>
  </si>
  <si>
    <t xml:space="preserve">Osoušeč rukou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</si>
</sst>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Fill="1" applyProtection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0" fillId="0" borderId="0" xfId="0" applyNumberFormat="1" applyFill="1"/>
    <xf numFmtId="4" fontId="0" fillId="0" borderId="0" xfId="0" applyNumberFormat="1" applyFill="1"/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/>
    </xf>
    <xf numFmtId="0" fontId="6" fillId="0" borderId="0" xfId="0" applyFont="1" applyFill="1" applyProtection="1"/>
    <xf numFmtId="0" fontId="6" fillId="0" borderId="0" xfId="0" applyFont="1" applyFill="1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opLeftCell="A19" workbookViewId="0">
      <selection activeCell="A277" sqref="A277"/>
    </sheetView>
  </sheetViews>
  <sheetFormatPr defaultRowHeight="15" x14ac:dyDescent="0.25"/>
  <cols>
    <col min="1" max="1" width="28.42578125" style="12" bestFit="1" customWidth="1"/>
    <col min="2" max="2" width="65.42578125" style="12" bestFit="1" customWidth="1"/>
    <col min="3" max="3" width="0" style="4" hidden="1" customWidth="1"/>
    <col min="4" max="16384" width="9.140625" style="3"/>
  </cols>
  <sheetData>
    <row r="1" spans="1:2" x14ac:dyDescent="0.25">
      <c r="A1" s="5" t="s">
        <v>1</v>
      </c>
      <c r="B1" s="9" t="s">
        <v>2</v>
      </c>
    </row>
    <row r="2" spans="1:2" x14ac:dyDescent="0.25">
      <c r="A2" s="5" t="s">
        <v>3</v>
      </c>
      <c r="B2" s="1" t="s">
        <v>4</v>
      </c>
    </row>
    <row r="3" spans="1:2" x14ac:dyDescent="0.25">
      <c r="A3" s="5" t="s">
        <v>5</v>
      </c>
      <c r="B3" s="1" t="s">
        <v>6</v>
      </c>
    </row>
    <row r="4" spans="1:2" x14ac:dyDescent="0.25">
      <c r="A4" s="5" t="s">
        <v>7</v>
      </c>
      <c r="B4" s="1" t="s">
        <v>8</v>
      </c>
    </row>
    <row r="5" spans="1:2" x14ac:dyDescent="0.25">
      <c r="A5" s="5" t="s">
        <v>9</v>
      </c>
      <c r="B5" s="1" t="s">
        <v>10</v>
      </c>
    </row>
    <row r="6" spans="1:2" x14ac:dyDescent="0.25">
      <c r="A6" s="5" t="s">
        <v>11</v>
      </c>
      <c r="B6" s="1" t="s">
        <v>10</v>
      </c>
    </row>
    <row r="7" spans="1:2" x14ac:dyDescent="0.25">
      <c r="A7" s="5" t="s">
        <v>12</v>
      </c>
      <c r="B7" s="1" t="s">
        <v>10</v>
      </c>
    </row>
    <row r="8" spans="1:2" x14ac:dyDescent="0.25">
      <c r="A8" s="5" t="s">
        <v>13</v>
      </c>
      <c r="B8" s="1" t="s">
        <v>14</v>
      </c>
    </row>
    <row r="9" spans="1:2" x14ac:dyDescent="0.25">
      <c r="A9" s="5" t="s">
        <v>15</v>
      </c>
      <c r="B9" s="1" t="s">
        <v>10</v>
      </c>
    </row>
    <row r="10" spans="1:2" x14ac:dyDescent="0.25">
      <c r="A10" s="5" t="s">
        <v>16</v>
      </c>
      <c r="B10" s="1" t="s">
        <v>10</v>
      </c>
    </row>
    <row r="11" spans="1:2" x14ac:dyDescent="0.25">
      <c r="A11" s="5" t="s">
        <v>17</v>
      </c>
      <c r="B11" s="1" t="s">
        <v>14</v>
      </c>
    </row>
    <row r="12" spans="1:2" x14ac:dyDescent="0.25">
      <c r="A12" s="5" t="s">
        <v>18</v>
      </c>
      <c r="B12" s="1" t="s">
        <v>19</v>
      </c>
    </row>
    <row r="13" spans="1:2" x14ac:dyDescent="0.25">
      <c r="A13" s="5" t="s">
        <v>20</v>
      </c>
      <c r="B13" s="1" t="s">
        <v>21</v>
      </c>
    </row>
    <row r="14" spans="1:2" x14ac:dyDescent="0.25">
      <c r="A14" s="5" t="s">
        <v>10</v>
      </c>
      <c r="B14" s="5" t="s">
        <v>10</v>
      </c>
    </row>
    <row r="15" spans="1:2" x14ac:dyDescent="0.25">
      <c r="A15" s="5" t="s">
        <v>22</v>
      </c>
      <c r="B15" s="7" t="s">
        <v>23</v>
      </c>
    </row>
    <row r="16" spans="1:2" x14ac:dyDescent="0.25">
      <c r="A16" s="5" t="s">
        <v>24</v>
      </c>
      <c r="B16" s="7" t="s">
        <v>25</v>
      </c>
    </row>
    <row r="17" spans="1:2" x14ac:dyDescent="0.25">
      <c r="A17" s="5" t="s">
        <v>26</v>
      </c>
      <c r="B17" s="7" t="s">
        <v>27</v>
      </c>
    </row>
    <row r="18" spans="1:2" x14ac:dyDescent="0.25">
      <c r="A18" s="5" t="s">
        <v>28</v>
      </c>
      <c r="B18" s="7" t="s">
        <v>29</v>
      </c>
    </row>
    <row r="19" spans="1:2" x14ac:dyDescent="0.25">
      <c r="A19" s="5" t="s">
        <v>30</v>
      </c>
      <c r="B19" s="7" t="s">
        <v>29</v>
      </c>
    </row>
    <row r="20" spans="1:2" x14ac:dyDescent="0.25">
      <c r="A20" s="5" t="s">
        <v>31</v>
      </c>
      <c r="B20" s="7" t="s">
        <v>29</v>
      </c>
    </row>
    <row r="21" spans="1:2" x14ac:dyDescent="0.25">
      <c r="A21" s="5" t="s">
        <v>32</v>
      </c>
      <c r="B21" s="7" t="s">
        <v>29</v>
      </c>
    </row>
    <row r="22" spans="1:2" x14ac:dyDescent="0.25">
      <c r="A22" s="5" t="s">
        <v>33</v>
      </c>
      <c r="B22" s="7" t="s">
        <v>29</v>
      </c>
    </row>
    <row r="23" spans="1:2" x14ac:dyDescent="0.25">
      <c r="A23" s="5" t="s">
        <v>34</v>
      </c>
      <c r="B23" s="7" t="s">
        <v>29</v>
      </c>
    </row>
    <row r="24" spans="1:2" x14ac:dyDescent="0.25">
      <c r="A24" s="5" t="s">
        <v>35</v>
      </c>
      <c r="B24" s="7" t="s">
        <v>29</v>
      </c>
    </row>
    <row r="25" spans="1:2" x14ac:dyDescent="0.25">
      <c r="A25" s="5" t="s">
        <v>36</v>
      </c>
      <c r="B25" s="7" t="s">
        <v>37</v>
      </c>
    </row>
    <row r="26" spans="1:2" x14ac:dyDescent="0.25">
      <c r="A26" s="5" t="s">
        <v>38</v>
      </c>
      <c r="B26" s="7" t="s">
        <v>29</v>
      </c>
    </row>
    <row r="27" spans="1:2" x14ac:dyDescent="0.25">
      <c r="A27" s="5" t="s">
        <v>39</v>
      </c>
      <c r="B27" s="7" t="s">
        <v>29</v>
      </c>
    </row>
    <row r="28" spans="1:2" x14ac:dyDescent="0.25">
      <c r="A28" s="5" t="s">
        <v>40</v>
      </c>
      <c r="B28" s="7" t="s">
        <v>29</v>
      </c>
    </row>
    <row r="29" spans="1:2" x14ac:dyDescent="0.25">
      <c r="A29" s="5" t="s">
        <v>41</v>
      </c>
      <c r="B29" s="7" t="s">
        <v>29</v>
      </c>
    </row>
    <row r="30" spans="1:2" ht="24.75" x14ac:dyDescent="0.25">
      <c r="A30" s="16" t="s">
        <v>42</v>
      </c>
      <c r="B30" s="7" t="s">
        <v>43</v>
      </c>
    </row>
    <row r="31" spans="1:2" x14ac:dyDescent="0.25">
      <c r="A31" s="5" t="s">
        <v>44</v>
      </c>
      <c r="B31" s="7" t="s">
        <v>45</v>
      </c>
    </row>
    <row r="32" spans="1:2" x14ac:dyDescent="0.25">
      <c r="A32" s="12" t="s">
        <v>46</v>
      </c>
      <c r="B32" s="12">
        <v>5</v>
      </c>
    </row>
  </sheetData>
  <printOptions horizontalCentered="1"/>
  <pageMargins left="0.70866141732283472" right="0.70866141732283472" top="1.1811023622047245" bottom="0.78740157480314965" header="0.31496062992125984" footer="0.31496062992125984"/>
  <pageSetup paperSize="9" scale="95" fitToHeight="0" orientation="portrait" r:id="rId1"/>
  <headerFooter>
    <oddHeader xml:space="preserve">&amp;L&amp;8Stavba:   Přístavba administrativního objektu KVOP, Údolní 39, 602 00 Brno
Objekt:  SO 03 – Hlavní stavební objekt
Investor: Kancelář veřejného ochránce práv,   Údolní 39, 602 00 Brno&amp;11
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opLeftCell="A7" workbookViewId="0">
      <selection activeCell="B26" sqref="B26"/>
    </sheetView>
  </sheetViews>
  <sheetFormatPr defaultRowHeight="15" x14ac:dyDescent="0.25"/>
  <cols>
    <col min="1" max="1" width="39.28515625" style="12" bestFit="1" customWidth="1"/>
    <col min="2" max="2" width="11.28515625" style="13" bestFit="1" customWidth="1"/>
    <col min="3" max="3" width="13.140625" style="13" bestFit="1" customWidth="1"/>
    <col min="4" max="4" width="0" style="4" hidden="1" customWidth="1"/>
    <col min="5" max="16384" width="9.140625" style="3"/>
  </cols>
  <sheetData>
    <row r="1" spans="1:3" x14ac:dyDescent="0.25">
      <c r="A1" s="1" t="s">
        <v>190</v>
      </c>
      <c r="B1" s="2"/>
      <c r="C1" s="2"/>
    </row>
    <row r="2" spans="1:3" x14ac:dyDescent="0.25">
      <c r="A2" s="5" t="s">
        <v>191</v>
      </c>
      <c r="B2" s="6">
        <f>(Rozpočet!E13)</f>
        <v>0</v>
      </c>
      <c r="C2" s="6"/>
    </row>
    <row r="3" spans="1:3" x14ac:dyDescent="0.25">
      <c r="A3" s="5" t="s">
        <v>192</v>
      </c>
      <c r="B3" s="6">
        <f>B2 * Parametry!B15 / 100</f>
        <v>0</v>
      </c>
      <c r="C3" s="6">
        <f>B2 * Parametry!B16 / 100</f>
        <v>0</v>
      </c>
    </row>
    <row r="4" spans="1:3" x14ac:dyDescent="0.25">
      <c r="A4" s="5" t="s">
        <v>193</v>
      </c>
      <c r="B4" s="6"/>
      <c r="C4" s="6">
        <f>(Rozpočet!E247) + 0</f>
        <v>0</v>
      </c>
    </row>
    <row r="5" spans="1:3" x14ac:dyDescent="0.25">
      <c r="A5" s="5" t="s">
        <v>194</v>
      </c>
      <c r="B5" s="6"/>
      <c r="C5" s="6">
        <f>(Rozpočet!H13) + (Rozpočet!H247) + 0</f>
        <v>0</v>
      </c>
    </row>
    <row r="6" spans="1:3" x14ac:dyDescent="0.25">
      <c r="A6" s="7" t="s">
        <v>195</v>
      </c>
      <c r="B6" s="8">
        <f>B2 + B3</f>
        <v>0</v>
      </c>
      <c r="C6" s="8">
        <f>C2 + C3 + C4 + C5</f>
        <v>0</v>
      </c>
    </row>
    <row r="7" spans="1:3" x14ac:dyDescent="0.25">
      <c r="A7" s="5" t="s">
        <v>196</v>
      </c>
      <c r="B7" s="6"/>
      <c r="C7" s="6">
        <f>(C4 + C5) * Parametry!B17 / 100</f>
        <v>0</v>
      </c>
    </row>
    <row r="8" spans="1:3" x14ac:dyDescent="0.25">
      <c r="A8" s="5" t="s">
        <v>197</v>
      </c>
      <c r="B8" s="6"/>
      <c r="C8" s="6">
        <f>0 + 0</f>
        <v>0</v>
      </c>
    </row>
    <row r="9" spans="1:3" x14ac:dyDescent="0.25">
      <c r="A9" s="5" t="s">
        <v>172</v>
      </c>
      <c r="B9" s="6"/>
      <c r="C9" s="6">
        <f>(Rozpočet!E265) + (Rozpočet!H265)</f>
        <v>0</v>
      </c>
    </row>
    <row r="10" spans="1:3" x14ac:dyDescent="0.25">
      <c r="A10" s="5" t="s">
        <v>198</v>
      </c>
      <c r="B10" s="6"/>
      <c r="C10" s="6">
        <f>(C8 + C9) * Parametry!B18 / 100</f>
        <v>0</v>
      </c>
    </row>
    <row r="11" spans="1:3" x14ac:dyDescent="0.25">
      <c r="A11" s="7" t="s">
        <v>199</v>
      </c>
      <c r="B11" s="8">
        <f>B6</f>
        <v>0</v>
      </c>
      <c r="C11" s="8">
        <f>C6 + C7 + C8 + C9 + C10</f>
        <v>0</v>
      </c>
    </row>
    <row r="12" spans="1:3" x14ac:dyDescent="0.25">
      <c r="A12" s="5" t="s">
        <v>200</v>
      </c>
      <c r="B12" s="6"/>
      <c r="C12" s="6">
        <f>(B11 + C11) * Parametry!B19 / 100</f>
        <v>0</v>
      </c>
    </row>
    <row r="13" spans="1:3" x14ac:dyDescent="0.25">
      <c r="A13" s="5" t="s">
        <v>201</v>
      </c>
      <c r="B13" s="6"/>
      <c r="C13" s="6">
        <f>(B11 + C11) * Parametry!B20 / 100</f>
        <v>0</v>
      </c>
    </row>
    <row r="14" spans="1:3" x14ac:dyDescent="0.25">
      <c r="A14" s="5" t="s">
        <v>202</v>
      </c>
      <c r="B14" s="6"/>
      <c r="C14" s="6">
        <f>(B6 + C6) * Parametry!B21 / 100</f>
        <v>0</v>
      </c>
    </row>
    <row r="15" spans="1:3" x14ac:dyDescent="0.25">
      <c r="A15" s="1" t="s">
        <v>203</v>
      </c>
      <c r="B15" s="2"/>
      <c r="C15" s="2">
        <f>B11 + C11 + C12 + C13 + C14</f>
        <v>0</v>
      </c>
    </row>
    <row r="16" spans="1:3" x14ac:dyDescent="0.25">
      <c r="A16" s="5" t="s">
        <v>10</v>
      </c>
      <c r="B16" s="6"/>
      <c r="C16" s="6"/>
    </row>
    <row r="17" spans="1:3" x14ac:dyDescent="0.25">
      <c r="A17" s="1" t="s">
        <v>204</v>
      </c>
      <c r="B17" s="2"/>
      <c r="C17" s="2"/>
    </row>
    <row r="18" spans="1:3" x14ac:dyDescent="0.25">
      <c r="A18" s="5" t="s">
        <v>205</v>
      </c>
      <c r="B18" s="6"/>
      <c r="C18" s="6">
        <f>C11 * Parametry!B22 / 100</f>
        <v>0</v>
      </c>
    </row>
    <row r="19" spans="1:3" x14ac:dyDescent="0.25">
      <c r="A19" s="5" t="s">
        <v>206</v>
      </c>
      <c r="B19" s="6"/>
      <c r="C19" s="6">
        <f>C11 * Parametry!B23 / 100</f>
        <v>0</v>
      </c>
    </row>
    <row r="20" spans="1:3" x14ac:dyDescent="0.25">
      <c r="A20" s="1" t="s">
        <v>207</v>
      </c>
      <c r="B20" s="2"/>
      <c r="C20" s="2">
        <f>C18 + C19</f>
        <v>0</v>
      </c>
    </row>
    <row r="21" spans="1:3" x14ac:dyDescent="0.25">
      <c r="A21" s="5" t="s">
        <v>208</v>
      </c>
      <c r="B21" s="6"/>
      <c r="C21" s="6">
        <f>Parametry!B24 * Parametry!B27 * (C15 * Parametry!B26)^Parametry!B25</f>
        <v>0</v>
      </c>
    </row>
    <row r="22" spans="1:3" x14ac:dyDescent="0.25">
      <c r="A22" s="5" t="s">
        <v>10</v>
      </c>
      <c r="B22" s="6"/>
      <c r="C22" s="6"/>
    </row>
    <row r="23" spans="1:3" x14ac:dyDescent="0.25">
      <c r="A23" s="9" t="s">
        <v>209</v>
      </c>
      <c r="B23" s="10"/>
      <c r="C23" s="10">
        <f>C15 + C20 + C21</f>
        <v>0</v>
      </c>
    </row>
    <row r="24" spans="1:3" x14ac:dyDescent="0.25">
      <c r="A24" s="5" t="s">
        <v>210</v>
      </c>
      <c r="B24" s="6">
        <f>(SUM(Rozpočet!E3:E11)+SUM(Rozpočet!E113:E191,Rozpočet!E193:E210,Rozpočet!E213:E232,Rozpočet!E234:E246)+SUM(Rozpočet!E249:E264)) + (SUM(Rozpočet!H3:H11)+SUM(Rozpočet!H113:H191,Rozpočet!H193:H210,Rozpočet!H213:H232,Rozpočet!H234:H245)+SUM(Rozpočet!H249:H264)) + B3 + C3 + C7 + C10 + C12 + C13 + C14 + C20 + C21</f>
        <v>0</v>
      </c>
      <c r="C24" s="6">
        <f>B24 * Parametry!B30 / 100</f>
        <v>0</v>
      </c>
    </row>
    <row r="25" spans="1:3" x14ac:dyDescent="0.25">
      <c r="A25" s="5" t="s">
        <v>211</v>
      </c>
      <c r="B25" s="6">
        <v>0</v>
      </c>
      <c r="C25" s="6">
        <f>B25 * Parametry!B31 / 100</f>
        <v>0</v>
      </c>
    </row>
    <row r="26" spans="1:3" x14ac:dyDescent="0.25">
      <c r="A26" s="9" t="s">
        <v>212</v>
      </c>
      <c r="B26" s="10"/>
      <c r="C26" s="10">
        <f>C23 + C24 + C25</f>
        <v>0</v>
      </c>
    </row>
    <row r="27" spans="1:3" x14ac:dyDescent="0.25">
      <c r="A27" s="5" t="s">
        <v>10</v>
      </c>
      <c r="B27" s="6"/>
      <c r="C27" s="6"/>
    </row>
    <row r="28" spans="1:3" x14ac:dyDescent="0.25">
      <c r="A28" s="5" t="s">
        <v>213</v>
      </c>
      <c r="B28" s="6"/>
      <c r="C28" s="6">
        <f>C23 * Parametry!B28 / 100</f>
        <v>0</v>
      </c>
    </row>
    <row r="29" spans="1:3" x14ac:dyDescent="0.25">
      <c r="A29" s="5" t="s">
        <v>213</v>
      </c>
      <c r="B29" s="6"/>
      <c r="C29" s="6">
        <f>C23 * Parametry!B29 / 100</f>
        <v>0</v>
      </c>
    </row>
    <row r="30" spans="1:3" x14ac:dyDescent="0.25">
      <c r="A30" s="1" t="s">
        <v>214</v>
      </c>
      <c r="B30" s="11" t="s">
        <v>49</v>
      </c>
      <c r="C30" s="11" t="s">
        <v>51</v>
      </c>
    </row>
    <row r="31" spans="1:3" x14ac:dyDescent="0.25">
      <c r="A31" s="5" t="s">
        <v>55</v>
      </c>
      <c r="B31" s="6">
        <f>(Rozpočet!E13)</f>
        <v>0</v>
      </c>
      <c r="C31" s="6">
        <f>(Rozpočet!H13)</f>
        <v>0</v>
      </c>
    </row>
    <row r="32" spans="1:3" x14ac:dyDescent="0.25">
      <c r="A32" s="5" t="s">
        <v>56</v>
      </c>
      <c r="B32" s="6">
        <f>(Rozpočet!E18)</f>
        <v>0</v>
      </c>
      <c r="C32" s="6">
        <f>(Rozpočet!H18)</f>
        <v>0</v>
      </c>
    </row>
    <row r="33" spans="1:3" x14ac:dyDescent="0.25">
      <c r="A33" s="5" t="s">
        <v>58</v>
      </c>
      <c r="B33" s="6">
        <f>(Rozpočet!E23)</f>
        <v>0</v>
      </c>
      <c r="C33" s="6">
        <f>(Rozpočet!H23)</f>
        <v>0</v>
      </c>
    </row>
    <row r="34" spans="1:3" x14ac:dyDescent="0.25">
      <c r="A34" s="5" t="s">
        <v>59</v>
      </c>
      <c r="B34" s="6">
        <f>(Rozpočet!E50)</f>
        <v>0</v>
      </c>
      <c r="C34" s="6">
        <f>(Rozpočet!H50)</f>
        <v>0</v>
      </c>
    </row>
    <row r="35" spans="1:3" x14ac:dyDescent="0.25">
      <c r="A35" s="5" t="s">
        <v>60</v>
      </c>
      <c r="B35" s="6">
        <f>(Rozpočet!E61)</f>
        <v>0</v>
      </c>
      <c r="C35" s="6">
        <f>(Rozpočet!H61)</f>
        <v>0</v>
      </c>
    </row>
    <row r="36" spans="1:3" x14ac:dyDescent="0.25">
      <c r="A36" s="5" t="s">
        <v>61</v>
      </c>
      <c r="B36" s="6">
        <f>(Rozpočet!E71)</f>
        <v>0</v>
      </c>
      <c r="C36" s="6">
        <f>(Rozpočet!H71)</f>
        <v>0</v>
      </c>
    </row>
    <row r="37" spans="1:3" x14ac:dyDescent="0.25">
      <c r="A37" s="5" t="s">
        <v>62</v>
      </c>
      <c r="B37" s="6">
        <f>(Rozpočet!E81)</f>
        <v>0</v>
      </c>
      <c r="C37" s="6">
        <f>(Rozpočet!H81)</f>
        <v>0</v>
      </c>
    </row>
    <row r="38" spans="1:3" x14ac:dyDescent="0.25">
      <c r="A38" s="5" t="s">
        <v>63</v>
      </c>
      <c r="B38" s="6">
        <f>(Rozpočet!E91)</f>
        <v>0</v>
      </c>
      <c r="C38" s="6">
        <f>(Rozpočet!H91)</f>
        <v>0</v>
      </c>
    </row>
    <row r="39" spans="1:3" x14ac:dyDescent="0.25">
      <c r="A39" s="5" t="s">
        <v>64</v>
      </c>
      <c r="B39" s="6">
        <f>(Rozpočet!E100)</f>
        <v>0</v>
      </c>
      <c r="C39" s="6">
        <f>(Rozpočet!H100)</f>
        <v>0</v>
      </c>
    </row>
    <row r="40" spans="1:3" x14ac:dyDescent="0.25">
      <c r="A40" s="5" t="s">
        <v>65</v>
      </c>
      <c r="B40" s="6">
        <f>(Rozpočet!E111)</f>
        <v>0</v>
      </c>
      <c r="C40" s="6">
        <f>(Rozpočet!H111)</f>
        <v>0</v>
      </c>
    </row>
    <row r="41" spans="1:3" x14ac:dyDescent="0.25">
      <c r="A41" s="5" t="s">
        <v>76</v>
      </c>
      <c r="B41" s="6">
        <f>(Rozpočet!E247)</f>
        <v>0</v>
      </c>
      <c r="C41" s="6">
        <f>(Rozpočet!H247)</f>
        <v>0</v>
      </c>
    </row>
    <row r="42" spans="1:3" x14ac:dyDescent="0.25">
      <c r="A42" s="5" t="s">
        <v>215</v>
      </c>
      <c r="B42" s="6">
        <f>(Rozpočet!E211)</f>
        <v>0</v>
      </c>
      <c r="C42" s="6">
        <f>(Rozpočet!H211)</f>
        <v>0</v>
      </c>
    </row>
    <row r="43" spans="1:3" x14ac:dyDescent="0.25">
      <c r="A43" s="5" t="s">
        <v>216</v>
      </c>
      <c r="B43" s="6">
        <f>(Rozpočet!E233)</f>
        <v>0</v>
      </c>
      <c r="C43" s="6">
        <f>(Rozpočet!H233)</f>
        <v>0</v>
      </c>
    </row>
    <row r="44" spans="1:3" x14ac:dyDescent="0.25">
      <c r="A44" s="5" t="s">
        <v>172</v>
      </c>
      <c r="B44" s="6">
        <f>(Rozpočet!E265)</f>
        <v>0</v>
      </c>
      <c r="C44" s="6">
        <f>(Rozpočet!H265)</f>
        <v>0</v>
      </c>
    </row>
    <row r="45" spans="1:3" x14ac:dyDescent="0.25">
      <c r="A45" s="5" t="s">
        <v>10</v>
      </c>
      <c r="B45" s="6"/>
      <c r="C45" s="6"/>
    </row>
  </sheetData>
  <printOptions horizontalCentered="1"/>
  <pageMargins left="0.70866141732283472" right="0.70866141732283472" top="1.1811023622047245" bottom="0.78740157480314965" header="0.31496062992125984" footer="0.31496062992125984"/>
  <pageSetup paperSize="9" fitToHeight="0" orientation="portrait" r:id="rId1"/>
  <headerFooter>
    <oddHeader xml:space="preserve">&amp;L&amp;8Stavba:   Přístavba administrativního objektu KVOP, Údolní 39, 602 00 Brno
Objekt:  SO 03 – Hlavní stavební objekt
Investor: Kancelář veřejného ochránce práv,   Údolní 39, 602 00 Brno&amp;11
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5"/>
  <sheetViews>
    <sheetView tabSelected="1" workbookViewId="0">
      <selection activeCell="D3" sqref="D3"/>
    </sheetView>
  </sheetViews>
  <sheetFormatPr defaultRowHeight="15" x14ac:dyDescent="0.25"/>
  <cols>
    <col min="1" max="1" width="98.42578125" style="12" customWidth="1"/>
    <col min="2" max="2" width="5.7109375" style="12" customWidth="1"/>
    <col min="3" max="3" width="7.85546875" style="13" bestFit="1" customWidth="1"/>
    <col min="4" max="4" width="8.85546875" style="13" bestFit="1" customWidth="1"/>
    <col min="5" max="5" width="12.42578125" style="13" customWidth="1"/>
    <col min="6" max="6" width="9.7109375" style="12" customWidth="1"/>
    <col min="7" max="7" width="7.5703125" style="13" customWidth="1"/>
    <col min="8" max="8" width="12.5703125" style="13" bestFit="1" customWidth="1"/>
    <col min="9" max="9" width="8.85546875" style="13" bestFit="1" customWidth="1"/>
    <col min="10" max="10" width="13.140625" style="13" bestFit="1" customWidth="1"/>
    <col min="11" max="11" width="11" style="4" hidden="1" customWidth="1"/>
    <col min="12" max="16384" width="9.140625" style="3"/>
  </cols>
  <sheetData>
    <row r="1" spans="1:11" s="20" customFormat="1" ht="11.25" x14ac:dyDescent="0.2">
      <c r="A1" s="18" t="s">
        <v>0</v>
      </c>
      <c r="B1" s="18" t="s">
        <v>47</v>
      </c>
      <c r="C1" s="17" t="s">
        <v>48</v>
      </c>
      <c r="D1" s="17" t="s">
        <v>49</v>
      </c>
      <c r="E1" s="17" t="s">
        <v>50</v>
      </c>
      <c r="F1" s="18" t="s">
        <v>306</v>
      </c>
      <c r="G1" s="17" t="s">
        <v>51</v>
      </c>
      <c r="H1" s="17" t="s">
        <v>52</v>
      </c>
      <c r="I1" s="17" t="s">
        <v>53</v>
      </c>
      <c r="J1" s="17" t="s">
        <v>54</v>
      </c>
      <c r="K1" s="19">
        <f>Parametry!B32/100*E113+Parametry!B32/100*E114+Parametry!B32/100*E115+Parametry!B32/100*E116+Parametry!B32/100*E118+Parametry!B32/100*E119+Parametry!B32/100*E120+Parametry!B32/100*E121+Parametry!B32/100*E122+Parametry!B32/100*E123+Parametry!B32/100*E124+Parametry!B32/100*E125+Parametry!B32/100*E128+Parametry!B32/100*E129+Parametry!B32/100*E130+Parametry!B32/100*E132+Parametry!B32/100*E133+Parametry!B32/100*E135+Parametry!B32/100*E136+Parametry!B32/100*E137+Parametry!B32/100*E138+Parametry!B32/100*E139</f>
        <v>0</v>
      </c>
    </row>
    <row r="2" spans="1:11" x14ac:dyDescent="0.25">
      <c r="A2" s="9" t="s">
        <v>55</v>
      </c>
      <c r="B2" s="9" t="s">
        <v>10</v>
      </c>
      <c r="C2" s="10"/>
      <c r="D2" s="10"/>
      <c r="E2" s="10"/>
      <c r="F2" s="9" t="s">
        <v>10</v>
      </c>
      <c r="G2" s="10"/>
      <c r="H2" s="10"/>
      <c r="I2" s="10"/>
      <c r="J2" s="10"/>
      <c r="K2" s="4">
        <f>K1+Parametry!B32/100*E140+Parametry!B32/100*E141+Parametry!B32/100*E142+Parametry!B32/100*E145+Parametry!B32/100*E146+Parametry!B32/100*E147+Parametry!B32/100*E148+Parametry!B32/100*E151+Parametry!B32/100*E152+Parametry!B32/100*E153+Parametry!B32/100*E154+Parametry!B32/100*E155+Parametry!B32/100*E156+Parametry!B32/100*E157+Parametry!B32/100*E158+Parametry!B32/100*E159+Parametry!B32/100*E160+Parametry!B32/100*E161+Parametry!B32/100*E162+Parametry!B32/100*E163+Parametry!B32/100*E164+Parametry!B32/100*E165</f>
        <v>0</v>
      </c>
    </row>
    <row r="3" spans="1:11" x14ac:dyDescent="0.25">
      <c r="A3" s="5" t="s">
        <v>56</v>
      </c>
      <c r="B3" s="5" t="s">
        <v>57</v>
      </c>
      <c r="C3" s="6">
        <v>1</v>
      </c>
      <c r="D3" s="6">
        <f>E18</f>
        <v>0</v>
      </c>
      <c r="E3" s="6">
        <f t="shared" ref="E3:E12" si="0">C3*D3</f>
        <v>0</v>
      </c>
      <c r="F3" s="5" t="s">
        <v>10</v>
      </c>
      <c r="G3" s="6">
        <f>H18</f>
        <v>0</v>
      </c>
      <c r="H3" s="6">
        <f t="shared" ref="H3:H12" si="1">C3*G3</f>
        <v>0</v>
      </c>
      <c r="I3" s="6">
        <f t="shared" ref="I3:I12" si="2">D3+G3</f>
        <v>0</v>
      </c>
      <c r="J3" s="6">
        <f t="shared" ref="J3:J12" si="3">E3+H3</f>
        <v>0</v>
      </c>
      <c r="K3" s="4">
        <f>K2+Parametry!B32/100*E166+Parametry!B32/100*E167+Parametry!B32/100*E168+Parametry!B32/100*E169+Parametry!B32/100*E170+Parametry!B32/100*E171+Parametry!B32/100*E173+Parametry!B32/100*E174+Parametry!B32/100*E175+Parametry!B32/100*E178+Parametry!B32/100*E181+Parametry!B32/100*E184+Parametry!B32/100*E187+Parametry!B32/100*E188+Parametry!B32/100*E189+Parametry!B32/100*E190+Parametry!B32/100*E214+Parametry!B32/100*E217+Parametry!B32/100*E218+Parametry!B32/100*E219+Parametry!B32/100*E220+Parametry!B32/100*E221</f>
        <v>0</v>
      </c>
    </row>
    <row r="4" spans="1:11" x14ac:dyDescent="0.25">
      <c r="A4" s="5" t="s">
        <v>58</v>
      </c>
      <c r="B4" s="5" t="s">
        <v>57</v>
      </c>
      <c r="C4" s="6">
        <v>1</v>
      </c>
      <c r="D4" s="6">
        <f>E23</f>
        <v>0</v>
      </c>
      <c r="E4" s="6">
        <f t="shared" si="0"/>
        <v>0</v>
      </c>
      <c r="F4" s="5" t="s">
        <v>10</v>
      </c>
      <c r="G4" s="6">
        <f>H23</f>
        <v>0</v>
      </c>
      <c r="H4" s="6">
        <f t="shared" si="1"/>
        <v>0</v>
      </c>
      <c r="I4" s="6">
        <f t="shared" si="2"/>
        <v>0</v>
      </c>
      <c r="J4" s="6">
        <f t="shared" si="3"/>
        <v>0</v>
      </c>
    </row>
    <row r="5" spans="1:11" x14ac:dyDescent="0.25">
      <c r="A5" s="5" t="s">
        <v>59</v>
      </c>
      <c r="B5" s="5" t="s">
        <v>57</v>
      </c>
      <c r="C5" s="6">
        <v>1</v>
      </c>
      <c r="D5" s="6">
        <f>E50</f>
        <v>0</v>
      </c>
      <c r="E5" s="6">
        <f t="shared" si="0"/>
        <v>0</v>
      </c>
      <c r="F5" s="5" t="s">
        <v>10</v>
      </c>
      <c r="G5" s="6">
        <f>H50</f>
        <v>0</v>
      </c>
      <c r="H5" s="6">
        <f t="shared" si="1"/>
        <v>0</v>
      </c>
      <c r="I5" s="6">
        <f t="shared" si="2"/>
        <v>0</v>
      </c>
      <c r="J5" s="6">
        <f t="shared" si="3"/>
        <v>0</v>
      </c>
    </row>
    <row r="6" spans="1:11" x14ac:dyDescent="0.25">
      <c r="A6" s="5" t="s">
        <v>60</v>
      </c>
      <c r="B6" s="5" t="s">
        <v>57</v>
      </c>
      <c r="C6" s="6">
        <v>1</v>
      </c>
      <c r="D6" s="6">
        <f>E61</f>
        <v>0</v>
      </c>
      <c r="E6" s="6">
        <f t="shared" si="0"/>
        <v>0</v>
      </c>
      <c r="F6" s="5" t="s">
        <v>10</v>
      </c>
      <c r="G6" s="6">
        <f>H61</f>
        <v>0</v>
      </c>
      <c r="H6" s="6">
        <f t="shared" si="1"/>
        <v>0</v>
      </c>
      <c r="I6" s="6">
        <f t="shared" si="2"/>
        <v>0</v>
      </c>
      <c r="J6" s="6">
        <f t="shared" si="3"/>
        <v>0</v>
      </c>
    </row>
    <row r="7" spans="1:11" x14ac:dyDescent="0.25">
      <c r="A7" s="5" t="s">
        <v>61</v>
      </c>
      <c r="B7" s="5" t="s">
        <v>57</v>
      </c>
      <c r="C7" s="6">
        <v>1</v>
      </c>
      <c r="D7" s="6">
        <f>E71</f>
        <v>0</v>
      </c>
      <c r="E7" s="6">
        <f t="shared" si="0"/>
        <v>0</v>
      </c>
      <c r="F7" s="5" t="s">
        <v>10</v>
      </c>
      <c r="G7" s="6">
        <f>H71</f>
        <v>0</v>
      </c>
      <c r="H7" s="6">
        <f t="shared" si="1"/>
        <v>0</v>
      </c>
      <c r="I7" s="6">
        <f t="shared" si="2"/>
        <v>0</v>
      </c>
      <c r="J7" s="6">
        <f t="shared" si="3"/>
        <v>0</v>
      </c>
    </row>
    <row r="8" spans="1:11" x14ac:dyDescent="0.25">
      <c r="A8" s="5" t="s">
        <v>62</v>
      </c>
      <c r="B8" s="5" t="s">
        <v>57</v>
      </c>
      <c r="C8" s="6">
        <v>1</v>
      </c>
      <c r="D8" s="6">
        <f>E81</f>
        <v>0</v>
      </c>
      <c r="E8" s="6">
        <f t="shared" si="0"/>
        <v>0</v>
      </c>
      <c r="F8" s="5" t="s">
        <v>10</v>
      </c>
      <c r="G8" s="6">
        <f>H81</f>
        <v>0</v>
      </c>
      <c r="H8" s="6">
        <f t="shared" si="1"/>
        <v>0</v>
      </c>
      <c r="I8" s="6">
        <f t="shared" si="2"/>
        <v>0</v>
      </c>
      <c r="J8" s="6">
        <f t="shared" si="3"/>
        <v>0</v>
      </c>
    </row>
    <row r="9" spans="1:11" x14ac:dyDescent="0.25">
      <c r="A9" s="5" t="s">
        <v>63</v>
      </c>
      <c r="B9" s="5" t="s">
        <v>57</v>
      </c>
      <c r="C9" s="6">
        <v>1</v>
      </c>
      <c r="D9" s="6">
        <f>E91</f>
        <v>0</v>
      </c>
      <c r="E9" s="6">
        <f t="shared" si="0"/>
        <v>0</v>
      </c>
      <c r="F9" s="5" t="s">
        <v>10</v>
      </c>
      <c r="G9" s="6">
        <f>H91</f>
        <v>0</v>
      </c>
      <c r="H9" s="6">
        <f t="shared" si="1"/>
        <v>0</v>
      </c>
      <c r="I9" s="6">
        <f t="shared" si="2"/>
        <v>0</v>
      </c>
      <c r="J9" s="6">
        <f t="shared" si="3"/>
        <v>0</v>
      </c>
    </row>
    <row r="10" spans="1:11" x14ac:dyDescent="0.25">
      <c r="A10" s="5" t="s">
        <v>64</v>
      </c>
      <c r="B10" s="5" t="s">
        <v>57</v>
      </c>
      <c r="C10" s="6">
        <v>1</v>
      </c>
      <c r="D10" s="6">
        <f>E100</f>
        <v>0</v>
      </c>
      <c r="E10" s="6">
        <f t="shared" si="0"/>
        <v>0</v>
      </c>
      <c r="F10" s="5" t="s">
        <v>10</v>
      </c>
      <c r="G10" s="6">
        <f>H100</f>
        <v>0</v>
      </c>
      <c r="H10" s="6">
        <f t="shared" si="1"/>
        <v>0</v>
      </c>
      <c r="I10" s="6">
        <f t="shared" si="2"/>
        <v>0</v>
      </c>
      <c r="J10" s="6">
        <f t="shared" si="3"/>
        <v>0</v>
      </c>
    </row>
    <row r="11" spans="1:11" x14ac:dyDescent="0.25">
      <c r="A11" s="5" t="s">
        <v>65</v>
      </c>
      <c r="B11" s="5" t="s">
        <v>57</v>
      </c>
      <c r="C11" s="6">
        <v>1</v>
      </c>
      <c r="D11" s="6">
        <f>E111</f>
        <v>0</v>
      </c>
      <c r="E11" s="6">
        <f t="shared" si="0"/>
        <v>0</v>
      </c>
      <c r="F11" s="5" t="s">
        <v>10</v>
      </c>
      <c r="G11" s="6">
        <f>H111</f>
        <v>0</v>
      </c>
      <c r="H11" s="6">
        <f t="shared" si="1"/>
        <v>0</v>
      </c>
      <c r="I11" s="6">
        <f t="shared" si="2"/>
        <v>0</v>
      </c>
      <c r="J11" s="6">
        <f t="shared" si="3"/>
        <v>0</v>
      </c>
    </row>
    <row r="12" spans="1:11" x14ac:dyDescent="0.25">
      <c r="A12" s="5" t="s">
        <v>319</v>
      </c>
      <c r="B12" s="5" t="s">
        <v>57</v>
      </c>
      <c r="C12" s="6">
        <v>4</v>
      </c>
      <c r="D12" s="6">
        <v>0</v>
      </c>
      <c r="E12" s="6">
        <f t="shared" si="0"/>
        <v>0</v>
      </c>
      <c r="F12" s="5"/>
      <c r="G12" s="6">
        <f>H112</f>
        <v>0</v>
      </c>
      <c r="H12" s="6">
        <f t="shared" si="1"/>
        <v>0</v>
      </c>
      <c r="I12" s="6">
        <f t="shared" si="2"/>
        <v>0</v>
      </c>
      <c r="J12" s="6">
        <f t="shared" si="3"/>
        <v>0</v>
      </c>
    </row>
    <row r="13" spans="1:11" x14ac:dyDescent="0.25">
      <c r="A13" s="9" t="s">
        <v>66</v>
      </c>
      <c r="B13" s="9" t="s">
        <v>10</v>
      </c>
      <c r="C13" s="10"/>
      <c r="D13" s="10"/>
      <c r="E13" s="10">
        <f>SUM(E3:E12)</f>
        <v>0</v>
      </c>
      <c r="F13" s="9" t="s">
        <v>10</v>
      </c>
      <c r="G13" s="10"/>
      <c r="H13" s="10">
        <f>SUM(H3:H12)</f>
        <v>0</v>
      </c>
      <c r="I13" s="10"/>
      <c r="J13" s="10">
        <f>SUM(J3:J12)</f>
        <v>0</v>
      </c>
    </row>
    <row r="14" spans="1:11" x14ac:dyDescent="0.25">
      <c r="A14" s="9" t="s">
        <v>56</v>
      </c>
      <c r="B14" s="9" t="s">
        <v>10</v>
      </c>
      <c r="C14" s="10"/>
      <c r="D14" s="10"/>
      <c r="E14" s="10"/>
      <c r="F14" s="9" t="s">
        <v>10</v>
      </c>
      <c r="G14" s="10"/>
      <c r="H14" s="10"/>
      <c r="I14" s="10"/>
      <c r="J14" s="10"/>
    </row>
    <row r="15" spans="1:11" x14ac:dyDescent="0.25">
      <c r="A15" s="5" t="s">
        <v>217</v>
      </c>
      <c r="B15" s="5" t="s">
        <v>57</v>
      </c>
      <c r="C15" s="6">
        <v>1</v>
      </c>
      <c r="D15" s="6"/>
      <c r="E15" s="6">
        <f>C15*D15</f>
        <v>0</v>
      </c>
      <c r="F15" s="5" t="s">
        <v>10</v>
      </c>
      <c r="G15" s="6"/>
      <c r="H15" s="6">
        <f>C15*G15</f>
        <v>0</v>
      </c>
      <c r="I15" s="6">
        <f t="shared" ref="I15:J17" si="4">D15+G15</f>
        <v>0</v>
      </c>
      <c r="J15" s="6">
        <f t="shared" si="4"/>
        <v>0</v>
      </c>
    </row>
    <row r="16" spans="1:11" x14ac:dyDescent="0.25">
      <c r="A16" s="5" t="s">
        <v>218</v>
      </c>
      <c r="B16" s="5" t="s">
        <v>67</v>
      </c>
      <c r="C16" s="6">
        <v>1</v>
      </c>
      <c r="D16" s="6"/>
      <c r="E16" s="6">
        <f>C16*D16</f>
        <v>0</v>
      </c>
      <c r="F16" s="5" t="s">
        <v>10</v>
      </c>
      <c r="G16" s="6"/>
      <c r="H16" s="6">
        <f>C16*G16</f>
        <v>0</v>
      </c>
      <c r="I16" s="6">
        <f t="shared" si="4"/>
        <v>0</v>
      </c>
      <c r="J16" s="6">
        <f t="shared" si="4"/>
        <v>0</v>
      </c>
    </row>
    <row r="17" spans="1:10" x14ac:dyDescent="0.25">
      <c r="A17" s="5" t="s">
        <v>219</v>
      </c>
      <c r="B17" s="5" t="s">
        <v>57</v>
      </c>
      <c r="C17" s="6">
        <v>1</v>
      </c>
      <c r="D17" s="6"/>
      <c r="E17" s="6">
        <f>C17*D17</f>
        <v>0</v>
      </c>
      <c r="F17" s="5" t="s">
        <v>10</v>
      </c>
      <c r="G17" s="6"/>
      <c r="H17" s="6">
        <f>C17*G17</f>
        <v>0</v>
      </c>
      <c r="I17" s="6">
        <f t="shared" si="4"/>
        <v>0</v>
      </c>
      <c r="J17" s="6">
        <f t="shared" si="4"/>
        <v>0</v>
      </c>
    </row>
    <row r="18" spans="1:10" x14ac:dyDescent="0.25">
      <c r="A18" s="9" t="s">
        <v>68</v>
      </c>
      <c r="B18" s="9" t="s">
        <v>10</v>
      </c>
      <c r="C18" s="10"/>
      <c r="D18" s="10"/>
      <c r="E18" s="10">
        <f>SUM(E15:E17)</f>
        <v>0</v>
      </c>
      <c r="F18" s="9" t="s">
        <v>10</v>
      </c>
      <c r="G18" s="10"/>
      <c r="H18" s="10">
        <f>SUM(H15:H17)</f>
        <v>0</v>
      </c>
      <c r="I18" s="10"/>
      <c r="J18" s="10">
        <f>SUM(J15:J17)</f>
        <v>0</v>
      </c>
    </row>
    <row r="19" spans="1:10" x14ac:dyDescent="0.25">
      <c r="A19" s="9" t="s">
        <v>58</v>
      </c>
      <c r="B19" s="9" t="s">
        <v>10</v>
      </c>
      <c r="C19" s="10"/>
      <c r="D19" s="10"/>
      <c r="E19" s="10"/>
      <c r="F19" s="9" t="s">
        <v>10</v>
      </c>
      <c r="G19" s="10"/>
      <c r="H19" s="10"/>
      <c r="I19" s="10"/>
      <c r="J19" s="10"/>
    </row>
    <row r="20" spans="1:10" x14ac:dyDescent="0.25">
      <c r="A20" s="14" t="s">
        <v>69</v>
      </c>
      <c r="B20" s="14" t="s">
        <v>10</v>
      </c>
      <c r="C20" s="15"/>
      <c r="D20" s="15"/>
      <c r="E20" s="15"/>
      <c r="F20" s="14" t="s">
        <v>10</v>
      </c>
      <c r="G20" s="15"/>
      <c r="H20" s="15"/>
      <c r="I20" s="15"/>
      <c r="J20" s="15"/>
    </row>
    <row r="21" spans="1:10" x14ac:dyDescent="0.25">
      <c r="A21" s="5" t="s">
        <v>220</v>
      </c>
      <c r="B21" s="5" t="s">
        <v>57</v>
      </c>
      <c r="C21" s="6">
        <v>1</v>
      </c>
      <c r="D21" s="6"/>
      <c r="E21" s="6">
        <f>C21*D21</f>
        <v>0</v>
      </c>
      <c r="F21" s="5" t="s">
        <v>10</v>
      </c>
      <c r="G21" s="6"/>
      <c r="H21" s="6">
        <f>C21*G21</f>
        <v>0</v>
      </c>
      <c r="I21" s="6">
        <f>D21+G21</f>
        <v>0</v>
      </c>
      <c r="J21" s="6">
        <f>E21+H21</f>
        <v>0</v>
      </c>
    </row>
    <row r="22" spans="1:10" x14ac:dyDescent="0.25">
      <c r="A22" s="5" t="s">
        <v>221</v>
      </c>
      <c r="B22" s="5" t="s">
        <v>57</v>
      </c>
      <c r="C22" s="6">
        <v>1</v>
      </c>
      <c r="D22" s="6"/>
      <c r="E22" s="6">
        <f>C22*D22</f>
        <v>0</v>
      </c>
      <c r="F22" s="5" t="s">
        <v>10</v>
      </c>
      <c r="G22" s="6"/>
      <c r="H22" s="6">
        <f>C22*G22</f>
        <v>0</v>
      </c>
      <c r="I22" s="6">
        <f>D22+G22</f>
        <v>0</v>
      </c>
      <c r="J22" s="6">
        <f>E22+H22</f>
        <v>0</v>
      </c>
    </row>
    <row r="23" spans="1:10" x14ac:dyDescent="0.25">
      <c r="A23" s="9" t="s">
        <v>70</v>
      </c>
      <c r="B23" s="9" t="s">
        <v>10</v>
      </c>
      <c r="C23" s="10"/>
      <c r="D23" s="10"/>
      <c r="E23" s="10">
        <f>SUM(E20:E22)</f>
        <v>0</v>
      </c>
      <c r="F23" s="9" t="s">
        <v>10</v>
      </c>
      <c r="G23" s="10"/>
      <c r="H23" s="10">
        <f>SUM(H20:H22)</f>
        <v>0</v>
      </c>
      <c r="I23" s="10"/>
      <c r="J23" s="10">
        <f>SUM(J20:J22)</f>
        <v>0</v>
      </c>
    </row>
    <row r="24" spans="1:10" x14ac:dyDescent="0.25">
      <c r="A24" s="9" t="s">
        <v>59</v>
      </c>
      <c r="B24" s="9" t="s">
        <v>10</v>
      </c>
      <c r="C24" s="10"/>
      <c r="D24" s="10"/>
      <c r="E24" s="10"/>
      <c r="F24" s="9" t="s">
        <v>10</v>
      </c>
      <c r="G24" s="10"/>
      <c r="H24" s="10"/>
      <c r="I24" s="10"/>
      <c r="J24" s="10"/>
    </row>
    <row r="25" spans="1:10" x14ac:dyDescent="0.25">
      <c r="A25" s="5" t="s">
        <v>222</v>
      </c>
      <c r="B25" s="5" t="s">
        <v>57</v>
      </c>
      <c r="C25" s="6">
        <v>1</v>
      </c>
      <c r="D25" s="6"/>
      <c r="E25" s="6">
        <f t="shared" ref="E25:E49" si="5">C25*D25</f>
        <v>0</v>
      </c>
      <c r="F25" s="5" t="s">
        <v>10</v>
      </c>
      <c r="G25" s="6"/>
      <c r="H25" s="6">
        <f t="shared" ref="H25:H49" si="6">C25*G25</f>
        <v>0</v>
      </c>
      <c r="I25" s="6">
        <f t="shared" ref="I25:I49" si="7">D25+G25</f>
        <v>0</v>
      </c>
      <c r="J25" s="6">
        <f t="shared" ref="J25:J49" si="8">E25+H25</f>
        <v>0</v>
      </c>
    </row>
    <row r="26" spans="1:10" x14ac:dyDescent="0.25">
      <c r="A26" s="5" t="s">
        <v>71</v>
      </c>
      <c r="B26" s="5" t="s">
        <v>57</v>
      </c>
      <c r="C26" s="6">
        <v>1</v>
      </c>
      <c r="D26" s="6"/>
      <c r="E26" s="6">
        <f t="shared" si="5"/>
        <v>0</v>
      </c>
      <c r="F26" s="5" t="s">
        <v>10</v>
      </c>
      <c r="G26" s="6"/>
      <c r="H26" s="6">
        <f t="shared" si="6"/>
        <v>0</v>
      </c>
      <c r="I26" s="6">
        <f t="shared" si="7"/>
        <v>0</v>
      </c>
      <c r="J26" s="6">
        <f t="shared" si="8"/>
        <v>0</v>
      </c>
    </row>
    <row r="27" spans="1:10" x14ac:dyDescent="0.25">
      <c r="A27" s="5" t="s">
        <v>223</v>
      </c>
      <c r="B27" s="5" t="s">
        <v>57</v>
      </c>
      <c r="C27" s="6">
        <v>1</v>
      </c>
      <c r="D27" s="6"/>
      <c r="E27" s="6">
        <f t="shared" si="5"/>
        <v>0</v>
      </c>
      <c r="F27" s="5" t="s">
        <v>10</v>
      </c>
      <c r="G27" s="6"/>
      <c r="H27" s="6">
        <f t="shared" si="6"/>
        <v>0</v>
      </c>
      <c r="I27" s="6">
        <f t="shared" si="7"/>
        <v>0</v>
      </c>
      <c r="J27" s="6">
        <f t="shared" si="8"/>
        <v>0</v>
      </c>
    </row>
    <row r="28" spans="1:10" x14ac:dyDescent="0.25">
      <c r="A28" s="5" t="s">
        <v>224</v>
      </c>
      <c r="B28" s="5" t="s">
        <v>57</v>
      </c>
      <c r="C28" s="6">
        <v>1</v>
      </c>
      <c r="D28" s="6"/>
      <c r="E28" s="6">
        <f t="shared" si="5"/>
        <v>0</v>
      </c>
      <c r="F28" s="5" t="s">
        <v>10</v>
      </c>
      <c r="G28" s="6"/>
      <c r="H28" s="6">
        <f t="shared" si="6"/>
        <v>0</v>
      </c>
      <c r="I28" s="6">
        <f t="shared" si="7"/>
        <v>0</v>
      </c>
      <c r="J28" s="6">
        <f t="shared" si="8"/>
        <v>0</v>
      </c>
    </row>
    <row r="29" spans="1:10" x14ac:dyDescent="0.25">
      <c r="A29" s="5" t="s">
        <v>225</v>
      </c>
      <c r="B29" s="5" t="s">
        <v>57</v>
      </c>
      <c r="C29" s="6">
        <v>1</v>
      </c>
      <c r="D29" s="6"/>
      <c r="E29" s="6">
        <f t="shared" si="5"/>
        <v>0</v>
      </c>
      <c r="F29" s="5" t="s">
        <v>10</v>
      </c>
      <c r="G29" s="6"/>
      <c r="H29" s="6">
        <f t="shared" si="6"/>
        <v>0</v>
      </c>
      <c r="I29" s="6">
        <f t="shared" si="7"/>
        <v>0</v>
      </c>
      <c r="J29" s="6">
        <f t="shared" si="8"/>
        <v>0</v>
      </c>
    </row>
    <row r="30" spans="1:10" x14ac:dyDescent="0.25">
      <c r="A30" s="5" t="s">
        <v>228</v>
      </c>
      <c r="B30" s="5" t="s">
        <v>57</v>
      </c>
      <c r="C30" s="6">
        <v>1</v>
      </c>
      <c r="D30" s="6"/>
      <c r="E30" s="6">
        <f t="shared" si="5"/>
        <v>0</v>
      </c>
      <c r="F30" s="5" t="s">
        <v>10</v>
      </c>
      <c r="G30" s="6"/>
      <c r="H30" s="6">
        <f t="shared" si="6"/>
        <v>0</v>
      </c>
      <c r="I30" s="6">
        <f t="shared" si="7"/>
        <v>0</v>
      </c>
      <c r="J30" s="6">
        <f t="shared" si="8"/>
        <v>0</v>
      </c>
    </row>
    <row r="31" spans="1:10" x14ac:dyDescent="0.25">
      <c r="A31" s="5" t="s">
        <v>224</v>
      </c>
      <c r="B31" s="5" t="s">
        <v>57</v>
      </c>
      <c r="C31" s="6">
        <v>1</v>
      </c>
      <c r="D31" s="6"/>
      <c r="E31" s="6">
        <f t="shared" si="5"/>
        <v>0</v>
      </c>
      <c r="F31" s="5" t="s">
        <v>10</v>
      </c>
      <c r="G31" s="6"/>
      <c r="H31" s="6">
        <f t="shared" si="6"/>
        <v>0</v>
      </c>
      <c r="I31" s="6">
        <f t="shared" si="7"/>
        <v>0</v>
      </c>
      <c r="J31" s="6">
        <f t="shared" si="8"/>
        <v>0</v>
      </c>
    </row>
    <row r="32" spans="1:10" x14ac:dyDescent="0.25">
      <c r="A32" s="5" t="s">
        <v>226</v>
      </c>
      <c r="B32" s="5" t="s">
        <v>57</v>
      </c>
      <c r="C32" s="6">
        <v>3</v>
      </c>
      <c r="D32" s="6"/>
      <c r="E32" s="6">
        <f t="shared" si="5"/>
        <v>0</v>
      </c>
      <c r="F32" s="5" t="s">
        <v>10</v>
      </c>
      <c r="G32" s="6"/>
      <c r="H32" s="6">
        <f t="shared" si="6"/>
        <v>0</v>
      </c>
      <c r="I32" s="6">
        <f t="shared" si="7"/>
        <v>0</v>
      </c>
      <c r="J32" s="6">
        <f t="shared" si="8"/>
        <v>0</v>
      </c>
    </row>
    <row r="33" spans="1:10" x14ac:dyDescent="0.25">
      <c r="A33" s="5" t="s">
        <v>227</v>
      </c>
      <c r="B33" s="5" t="s">
        <v>57</v>
      </c>
      <c r="C33" s="6">
        <v>1</v>
      </c>
      <c r="D33" s="6"/>
      <c r="E33" s="6">
        <f t="shared" si="5"/>
        <v>0</v>
      </c>
      <c r="F33" s="5" t="s">
        <v>10</v>
      </c>
      <c r="G33" s="6"/>
      <c r="H33" s="6">
        <f t="shared" si="6"/>
        <v>0</v>
      </c>
      <c r="I33" s="6">
        <f t="shared" si="7"/>
        <v>0</v>
      </c>
      <c r="J33" s="6">
        <f t="shared" si="8"/>
        <v>0</v>
      </c>
    </row>
    <row r="34" spans="1:10" x14ac:dyDescent="0.25">
      <c r="A34" s="5" t="s">
        <v>229</v>
      </c>
      <c r="B34" s="5" t="s">
        <v>67</v>
      </c>
      <c r="C34" s="6">
        <v>8</v>
      </c>
      <c r="D34" s="6"/>
      <c r="E34" s="6">
        <f t="shared" si="5"/>
        <v>0</v>
      </c>
      <c r="F34" s="5" t="s">
        <v>10</v>
      </c>
      <c r="G34" s="6"/>
      <c r="H34" s="6">
        <f t="shared" si="6"/>
        <v>0</v>
      </c>
      <c r="I34" s="6">
        <f t="shared" si="7"/>
        <v>0</v>
      </c>
      <c r="J34" s="6">
        <f t="shared" si="8"/>
        <v>0</v>
      </c>
    </row>
    <row r="35" spans="1:10" x14ac:dyDescent="0.25">
      <c r="A35" s="5" t="s">
        <v>230</v>
      </c>
      <c r="B35" s="5" t="s">
        <v>67</v>
      </c>
      <c r="C35" s="6">
        <v>9</v>
      </c>
      <c r="D35" s="6"/>
      <c r="E35" s="6">
        <f t="shared" si="5"/>
        <v>0</v>
      </c>
      <c r="F35" s="5" t="s">
        <v>10</v>
      </c>
      <c r="G35" s="6"/>
      <c r="H35" s="6">
        <f t="shared" si="6"/>
        <v>0</v>
      </c>
      <c r="I35" s="6">
        <f t="shared" si="7"/>
        <v>0</v>
      </c>
      <c r="J35" s="6">
        <f t="shared" si="8"/>
        <v>0</v>
      </c>
    </row>
    <row r="36" spans="1:10" x14ac:dyDescent="0.25">
      <c r="A36" s="5" t="s">
        <v>231</v>
      </c>
      <c r="B36" s="5" t="s">
        <v>67</v>
      </c>
      <c r="C36" s="6">
        <v>1</v>
      </c>
      <c r="D36" s="6"/>
      <c r="E36" s="6">
        <f t="shared" si="5"/>
        <v>0</v>
      </c>
      <c r="F36" s="5" t="s">
        <v>10</v>
      </c>
      <c r="G36" s="6"/>
      <c r="H36" s="6">
        <f t="shared" si="6"/>
        <v>0</v>
      </c>
      <c r="I36" s="6">
        <f t="shared" si="7"/>
        <v>0</v>
      </c>
      <c r="J36" s="6">
        <f t="shared" si="8"/>
        <v>0</v>
      </c>
    </row>
    <row r="37" spans="1:10" x14ac:dyDescent="0.25">
      <c r="A37" s="5" t="s">
        <v>233</v>
      </c>
      <c r="B37" s="5" t="s">
        <v>67</v>
      </c>
      <c r="C37" s="6">
        <v>8</v>
      </c>
      <c r="D37" s="6"/>
      <c r="E37" s="6">
        <f t="shared" si="5"/>
        <v>0</v>
      </c>
      <c r="F37" s="5" t="s">
        <v>10</v>
      </c>
      <c r="G37" s="6"/>
      <c r="H37" s="6">
        <f t="shared" si="6"/>
        <v>0</v>
      </c>
      <c r="I37" s="6">
        <f t="shared" si="7"/>
        <v>0</v>
      </c>
      <c r="J37" s="6">
        <f t="shared" si="8"/>
        <v>0</v>
      </c>
    </row>
    <row r="38" spans="1:10" x14ac:dyDescent="0.25">
      <c r="A38" s="5" t="s">
        <v>232</v>
      </c>
      <c r="B38" s="5" t="s">
        <v>67</v>
      </c>
      <c r="C38" s="6">
        <v>1</v>
      </c>
      <c r="D38" s="6"/>
      <c r="E38" s="6">
        <f t="shared" si="5"/>
        <v>0</v>
      </c>
      <c r="F38" s="5" t="s">
        <v>10</v>
      </c>
      <c r="G38" s="6"/>
      <c r="H38" s="6">
        <f t="shared" si="6"/>
        <v>0</v>
      </c>
      <c r="I38" s="6">
        <f t="shared" si="7"/>
        <v>0</v>
      </c>
      <c r="J38" s="6">
        <f t="shared" si="8"/>
        <v>0</v>
      </c>
    </row>
    <row r="39" spans="1:10" x14ac:dyDescent="0.25">
      <c r="A39" s="5" t="s">
        <v>234</v>
      </c>
      <c r="B39" s="5" t="s">
        <v>67</v>
      </c>
      <c r="C39" s="6">
        <v>7</v>
      </c>
      <c r="D39" s="6"/>
      <c r="E39" s="6">
        <f t="shared" si="5"/>
        <v>0</v>
      </c>
      <c r="F39" s="5" t="s">
        <v>10</v>
      </c>
      <c r="G39" s="6"/>
      <c r="H39" s="6">
        <f t="shared" si="6"/>
        <v>0</v>
      </c>
      <c r="I39" s="6">
        <f t="shared" si="7"/>
        <v>0</v>
      </c>
      <c r="J39" s="6">
        <f t="shared" si="8"/>
        <v>0</v>
      </c>
    </row>
    <row r="40" spans="1:10" x14ac:dyDescent="0.25">
      <c r="A40" s="5" t="s">
        <v>235</v>
      </c>
      <c r="B40" s="5" t="s">
        <v>67</v>
      </c>
      <c r="C40" s="6">
        <v>4</v>
      </c>
      <c r="D40" s="6"/>
      <c r="E40" s="6">
        <f t="shared" si="5"/>
        <v>0</v>
      </c>
      <c r="F40" s="5" t="s">
        <v>10</v>
      </c>
      <c r="G40" s="6"/>
      <c r="H40" s="6">
        <f t="shared" si="6"/>
        <v>0</v>
      </c>
      <c r="I40" s="6">
        <f t="shared" si="7"/>
        <v>0</v>
      </c>
      <c r="J40" s="6">
        <f t="shared" si="8"/>
        <v>0</v>
      </c>
    </row>
    <row r="41" spans="1:10" x14ac:dyDescent="0.25">
      <c r="A41" s="5" t="s">
        <v>236</v>
      </c>
      <c r="B41" s="5" t="s">
        <v>57</v>
      </c>
      <c r="C41" s="6">
        <v>1</v>
      </c>
      <c r="D41" s="6"/>
      <c r="E41" s="6">
        <f t="shared" si="5"/>
        <v>0</v>
      </c>
      <c r="F41" s="5" t="s">
        <v>10</v>
      </c>
      <c r="G41" s="6"/>
      <c r="H41" s="6">
        <f t="shared" si="6"/>
        <v>0</v>
      </c>
      <c r="I41" s="6">
        <f t="shared" si="7"/>
        <v>0</v>
      </c>
      <c r="J41" s="6">
        <f t="shared" si="8"/>
        <v>0</v>
      </c>
    </row>
    <row r="42" spans="1:10" x14ac:dyDescent="0.25">
      <c r="A42" s="5" t="s">
        <v>237</v>
      </c>
      <c r="B42" s="5" t="s">
        <v>57</v>
      </c>
      <c r="C42" s="6">
        <v>1</v>
      </c>
      <c r="D42" s="6"/>
      <c r="E42" s="6">
        <f t="shared" si="5"/>
        <v>0</v>
      </c>
      <c r="F42" s="5" t="s">
        <v>10</v>
      </c>
      <c r="G42" s="6"/>
      <c r="H42" s="6">
        <f t="shared" si="6"/>
        <v>0</v>
      </c>
      <c r="I42" s="6">
        <f t="shared" si="7"/>
        <v>0</v>
      </c>
      <c r="J42" s="6">
        <f t="shared" si="8"/>
        <v>0</v>
      </c>
    </row>
    <row r="43" spans="1:10" x14ac:dyDescent="0.25">
      <c r="A43" s="5" t="s">
        <v>238</v>
      </c>
      <c r="B43" s="5" t="s">
        <v>67</v>
      </c>
      <c r="C43" s="6">
        <v>1</v>
      </c>
      <c r="D43" s="6"/>
      <c r="E43" s="6">
        <f t="shared" si="5"/>
        <v>0</v>
      </c>
      <c r="F43" s="5" t="s">
        <v>10</v>
      </c>
      <c r="G43" s="6"/>
      <c r="H43" s="6">
        <f t="shared" si="6"/>
        <v>0</v>
      </c>
      <c r="I43" s="6">
        <f t="shared" si="7"/>
        <v>0</v>
      </c>
      <c r="J43" s="6">
        <f t="shared" si="8"/>
        <v>0</v>
      </c>
    </row>
    <row r="44" spans="1:10" x14ac:dyDescent="0.25">
      <c r="A44" s="5" t="s">
        <v>239</v>
      </c>
      <c r="B44" s="5" t="s">
        <v>57</v>
      </c>
      <c r="C44" s="6">
        <v>4</v>
      </c>
      <c r="D44" s="6"/>
      <c r="E44" s="6">
        <f t="shared" si="5"/>
        <v>0</v>
      </c>
      <c r="F44" s="5" t="s">
        <v>10</v>
      </c>
      <c r="G44" s="6"/>
      <c r="H44" s="6">
        <f t="shared" si="6"/>
        <v>0</v>
      </c>
      <c r="I44" s="6">
        <f t="shared" si="7"/>
        <v>0</v>
      </c>
      <c r="J44" s="6">
        <f t="shared" si="8"/>
        <v>0</v>
      </c>
    </row>
    <row r="45" spans="1:10" x14ac:dyDescent="0.25">
      <c r="A45" s="5" t="s">
        <v>240</v>
      </c>
      <c r="B45" s="5" t="s">
        <v>57</v>
      </c>
      <c r="C45" s="6">
        <v>4</v>
      </c>
      <c r="D45" s="6"/>
      <c r="E45" s="6">
        <f t="shared" si="5"/>
        <v>0</v>
      </c>
      <c r="F45" s="5" t="s">
        <v>10</v>
      </c>
      <c r="G45" s="6"/>
      <c r="H45" s="6">
        <f t="shared" si="6"/>
        <v>0</v>
      </c>
      <c r="I45" s="6">
        <f t="shared" si="7"/>
        <v>0</v>
      </c>
      <c r="J45" s="6">
        <f t="shared" si="8"/>
        <v>0</v>
      </c>
    </row>
    <row r="46" spans="1:10" x14ac:dyDescent="0.25">
      <c r="A46" s="5" t="s">
        <v>241</v>
      </c>
      <c r="B46" s="5" t="s">
        <v>57</v>
      </c>
      <c r="C46" s="6">
        <v>4</v>
      </c>
      <c r="D46" s="6"/>
      <c r="E46" s="6">
        <f t="shared" si="5"/>
        <v>0</v>
      </c>
      <c r="F46" s="5" t="s">
        <v>10</v>
      </c>
      <c r="G46" s="6"/>
      <c r="H46" s="6">
        <f t="shared" si="6"/>
        <v>0</v>
      </c>
      <c r="I46" s="6">
        <f t="shared" si="7"/>
        <v>0</v>
      </c>
      <c r="J46" s="6">
        <f t="shared" si="8"/>
        <v>0</v>
      </c>
    </row>
    <row r="47" spans="1:10" x14ac:dyDescent="0.25">
      <c r="A47" s="5" t="s">
        <v>242</v>
      </c>
      <c r="B47" s="5" t="s">
        <v>57</v>
      </c>
      <c r="C47" s="6">
        <v>2</v>
      </c>
      <c r="D47" s="6"/>
      <c r="E47" s="6">
        <f t="shared" si="5"/>
        <v>0</v>
      </c>
      <c r="F47" s="5" t="s">
        <v>10</v>
      </c>
      <c r="G47" s="6"/>
      <c r="H47" s="6">
        <f t="shared" si="6"/>
        <v>0</v>
      </c>
      <c r="I47" s="6">
        <f t="shared" si="7"/>
        <v>0</v>
      </c>
      <c r="J47" s="6">
        <f t="shared" si="8"/>
        <v>0</v>
      </c>
    </row>
    <row r="48" spans="1:10" x14ac:dyDescent="0.25">
      <c r="A48" s="5" t="s">
        <v>243</v>
      </c>
      <c r="B48" s="5" t="s">
        <v>57</v>
      </c>
      <c r="C48" s="6">
        <v>56</v>
      </c>
      <c r="D48" s="6"/>
      <c r="E48" s="6">
        <f t="shared" si="5"/>
        <v>0</v>
      </c>
      <c r="F48" s="5" t="s">
        <v>10</v>
      </c>
      <c r="G48" s="6"/>
      <c r="H48" s="6">
        <f t="shared" si="6"/>
        <v>0</v>
      </c>
      <c r="I48" s="6">
        <f t="shared" si="7"/>
        <v>0</v>
      </c>
      <c r="J48" s="6">
        <f t="shared" si="8"/>
        <v>0</v>
      </c>
    </row>
    <row r="49" spans="1:10" x14ac:dyDescent="0.25">
      <c r="A49" s="5" t="s">
        <v>244</v>
      </c>
      <c r="B49" s="5" t="s">
        <v>57</v>
      </c>
      <c r="C49" s="6">
        <v>24</v>
      </c>
      <c r="D49" s="6"/>
      <c r="E49" s="6">
        <f t="shared" si="5"/>
        <v>0</v>
      </c>
      <c r="F49" s="5" t="s">
        <v>10</v>
      </c>
      <c r="G49" s="6"/>
      <c r="H49" s="6">
        <f t="shared" si="6"/>
        <v>0</v>
      </c>
      <c r="I49" s="6">
        <f t="shared" si="7"/>
        <v>0</v>
      </c>
      <c r="J49" s="6">
        <f t="shared" si="8"/>
        <v>0</v>
      </c>
    </row>
    <row r="50" spans="1:10" x14ac:dyDescent="0.25">
      <c r="A50" s="9" t="s">
        <v>72</v>
      </c>
      <c r="B50" s="9" t="s">
        <v>10</v>
      </c>
      <c r="C50" s="10"/>
      <c r="D50" s="10"/>
      <c r="E50" s="10">
        <f>SUM(E25:E49)</f>
        <v>0</v>
      </c>
      <c r="F50" s="9" t="s">
        <v>10</v>
      </c>
      <c r="G50" s="10"/>
      <c r="H50" s="10">
        <f>SUM(H25:H49)</f>
        <v>0</v>
      </c>
      <c r="I50" s="10"/>
      <c r="J50" s="10">
        <f>SUM(J25:J49)</f>
        <v>0</v>
      </c>
    </row>
    <row r="51" spans="1:10" x14ac:dyDescent="0.25">
      <c r="A51" s="9" t="s">
        <v>60</v>
      </c>
      <c r="B51" s="9" t="s">
        <v>10</v>
      </c>
      <c r="C51" s="10"/>
      <c r="D51" s="10"/>
      <c r="E51" s="10"/>
      <c r="F51" s="9" t="s">
        <v>10</v>
      </c>
      <c r="G51" s="10"/>
      <c r="H51" s="10"/>
      <c r="I51" s="10"/>
      <c r="J51" s="10"/>
    </row>
    <row r="52" spans="1:10" x14ac:dyDescent="0.25">
      <c r="A52" s="5" t="s">
        <v>245</v>
      </c>
      <c r="B52" s="5" t="s">
        <v>57</v>
      </c>
      <c r="C52" s="6">
        <v>1</v>
      </c>
      <c r="D52" s="6"/>
      <c r="E52" s="6">
        <f t="shared" ref="E52:E60" si="9">C52*D52</f>
        <v>0</v>
      </c>
      <c r="F52" s="5" t="s">
        <v>10</v>
      </c>
      <c r="G52" s="6"/>
      <c r="H52" s="6">
        <f t="shared" ref="H52:H60" si="10">C52*G52</f>
        <v>0</v>
      </c>
      <c r="I52" s="6">
        <f t="shared" ref="I52:I60" si="11">D52+G52</f>
        <v>0</v>
      </c>
      <c r="J52" s="6">
        <f t="shared" ref="J52:J60" si="12">E52+H52</f>
        <v>0</v>
      </c>
    </row>
    <row r="53" spans="1:10" x14ac:dyDescent="0.25">
      <c r="A53" s="5" t="s">
        <v>246</v>
      </c>
      <c r="B53" s="5" t="s">
        <v>57</v>
      </c>
      <c r="C53" s="6">
        <v>1</v>
      </c>
      <c r="D53" s="6"/>
      <c r="E53" s="6">
        <f t="shared" si="9"/>
        <v>0</v>
      </c>
      <c r="F53" s="5" t="s">
        <v>10</v>
      </c>
      <c r="G53" s="6"/>
      <c r="H53" s="6">
        <f t="shared" si="10"/>
        <v>0</v>
      </c>
      <c r="I53" s="6">
        <f t="shared" si="11"/>
        <v>0</v>
      </c>
      <c r="J53" s="6">
        <f t="shared" si="12"/>
        <v>0</v>
      </c>
    </row>
    <row r="54" spans="1:10" x14ac:dyDescent="0.25">
      <c r="A54" s="5" t="s">
        <v>227</v>
      </c>
      <c r="B54" s="5" t="s">
        <v>57</v>
      </c>
      <c r="C54" s="6">
        <v>4</v>
      </c>
      <c r="D54" s="6"/>
      <c r="E54" s="6">
        <f t="shared" si="9"/>
        <v>0</v>
      </c>
      <c r="F54" s="5" t="s">
        <v>10</v>
      </c>
      <c r="G54" s="6"/>
      <c r="H54" s="6">
        <f t="shared" si="10"/>
        <v>0</v>
      </c>
      <c r="I54" s="6">
        <f t="shared" si="11"/>
        <v>0</v>
      </c>
      <c r="J54" s="6">
        <f t="shared" si="12"/>
        <v>0</v>
      </c>
    </row>
    <row r="55" spans="1:10" x14ac:dyDescent="0.25">
      <c r="A55" s="5" t="s">
        <v>238</v>
      </c>
      <c r="B55" s="5" t="s">
        <v>67</v>
      </c>
      <c r="C55" s="6">
        <v>3</v>
      </c>
      <c r="D55" s="6"/>
      <c r="E55" s="6">
        <f t="shared" si="9"/>
        <v>0</v>
      </c>
      <c r="F55" s="5" t="s">
        <v>10</v>
      </c>
      <c r="G55" s="6"/>
      <c r="H55" s="6">
        <f t="shared" si="10"/>
        <v>0</v>
      </c>
      <c r="I55" s="6">
        <f t="shared" si="11"/>
        <v>0</v>
      </c>
      <c r="J55" s="6">
        <f t="shared" si="12"/>
        <v>0</v>
      </c>
    </row>
    <row r="56" spans="1:10" x14ac:dyDescent="0.25">
      <c r="A56" s="5" t="s">
        <v>229</v>
      </c>
      <c r="B56" s="5" t="s">
        <v>57</v>
      </c>
      <c r="C56" s="6">
        <v>10</v>
      </c>
      <c r="D56" s="6"/>
      <c r="E56" s="6">
        <f t="shared" si="9"/>
        <v>0</v>
      </c>
      <c r="F56" s="5" t="s">
        <v>10</v>
      </c>
      <c r="G56" s="6"/>
      <c r="H56" s="6">
        <f t="shared" si="10"/>
        <v>0</v>
      </c>
      <c r="I56" s="6">
        <f t="shared" si="11"/>
        <v>0</v>
      </c>
      <c r="J56" s="6">
        <f t="shared" si="12"/>
        <v>0</v>
      </c>
    </row>
    <row r="57" spans="1:10" x14ac:dyDescent="0.25">
      <c r="A57" s="5" t="s">
        <v>230</v>
      </c>
      <c r="B57" s="5" t="s">
        <v>57</v>
      </c>
      <c r="C57" s="6">
        <v>9</v>
      </c>
      <c r="D57" s="6"/>
      <c r="E57" s="6">
        <f t="shared" si="9"/>
        <v>0</v>
      </c>
      <c r="F57" s="5" t="s">
        <v>10</v>
      </c>
      <c r="G57" s="6"/>
      <c r="H57" s="6">
        <f t="shared" si="10"/>
        <v>0</v>
      </c>
      <c r="I57" s="6">
        <f t="shared" si="11"/>
        <v>0</v>
      </c>
      <c r="J57" s="6">
        <f t="shared" si="12"/>
        <v>0</v>
      </c>
    </row>
    <row r="58" spans="1:10" x14ac:dyDescent="0.25">
      <c r="A58" s="5" t="s">
        <v>247</v>
      </c>
      <c r="B58" s="5" t="s">
        <v>57</v>
      </c>
      <c r="C58" s="6">
        <v>1</v>
      </c>
      <c r="D58" s="6"/>
      <c r="E58" s="6">
        <f t="shared" si="9"/>
        <v>0</v>
      </c>
      <c r="F58" s="5" t="s">
        <v>10</v>
      </c>
      <c r="G58" s="6"/>
      <c r="H58" s="6">
        <f t="shared" si="10"/>
        <v>0</v>
      </c>
      <c r="I58" s="6">
        <f t="shared" si="11"/>
        <v>0</v>
      </c>
      <c r="J58" s="6">
        <f t="shared" si="12"/>
        <v>0</v>
      </c>
    </row>
    <row r="59" spans="1:10" x14ac:dyDescent="0.25">
      <c r="A59" s="5" t="s">
        <v>243</v>
      </c>
      <c r="B59" s="5" t="s">
        <v>57</v>
      </c>
      <c r="C59" s="6">
        <v>22</v>
      </c>
      <c r="D59" s="6"/>
      <c r="E59" s="6">
        <f t="shared" si="9"/>
        <v>0</v>
      </c>
      <c r="F59" s="5" t="s">
        <v>10</v>
      </c>
      <c r="G59" s="6"/>
      <c r="H59" s="6">
        <f t="shared" si="10"/>
        <v>0</v>
      </c>
      <c r="I59" s="6">
        <f t="shared" si="11"/>
        <v>0</v>
      </c>
      <c r="J59" s="6">
        <f t="shared" si="12"/>
        <v>0</v>
      </c>
    </row>
    <row r="60" spans="1:10" x14ac:dyDescent="0.25">
      <c r="A60" s="5" t="s">
        <v>244</v>
      </c>
      <c r="B60" s="5" t="s">
        <v>57</v>
      </c>
      <c r="C60" s="6">
        <v>3</v>
      </c>
      <c r="D60" s="6"/>
      <c r="E60" s="6">
        <f t="shared" si="9"/>
        <v>0</v>
      </c>
      <c r="F60" s="5" t="s">
        <v>10</v>
      </c>
      <c r="G60" s="6"/>
      <c r="H60" s="6">
        <f t="shared" si="10"/>
        <v>0</v>
      </c>
      <c r="I60" s="6">
        <f t="shared" si="11"/>
        <v>0</v>
      </c>
      <c r="J60" s="6">
        <f t="shared" si="12"/>
        <v>0</v>
      </c>
    </row>
    <row r="61" spans="1:10" x14ac:dyDescent="0.25">
      <c r="A61" s="9" t="s">
        <v>73</v>
      </c>
      <c r="B61" s="9" t="s">
        <v>10</v>
      </c>
      <c r="C61" s="10"/>
      <c r="D61" s="10"/>
      <c r="E61" s="10">
        <f>SUM(E52:E60)</f>
        <v>0</v>
      </c>
      <c r="F61" s="9" t="s">
        <v>10</v>
      </c>
      <c r="G61" s="10"/>
      <c r="H61" s="10">
        <f>SUM(H52:H60)</f>
        <v>0</v>
      </c>
      <c r="I61" s="10"/>
      <c r="J61" s="10">
        <f>SUM(J52:J60)</f>
        <v>0</v>
      </c>
    </row>
    <row r="62" spans="1:10" x14ac:dyDescent="0.25">
      <c r="A62" s="9" t="s">
        <v>61</v>
      </c>
      <c r="B62" s="9" t="s">
        <v>10</v>
      </c>
      <c r="C62" s="10"/>
      <c r="D62" s="10"/>
      <c r="E62" s="10"/>
      <c r="F62" s="9" t="s">
        <v>10</v>
      </c>
      <c r="G62" s="10"/>
      <c r="H62" s="10"/>
      <c r="I62" s="10"/>
      <c r="J62" s="10"/>
    </row>
    <row r="63" spans="1:10" x14ac:dyDescent="0.25">
      <c r="A63" s="5" t="s">
        <v>245</v>
      </c>
      <c r="B63" s="5" t="s">
        <v>57</v>
      </c>
      <c r="C63" s="6">
        <v>1</v>
      </c>
      <c r="D63" s="6"/>
      <c r="E63" s="6">
        <f t="shared" ref="E63:E70" si="13">C63*D63</f>
        <v>0</v>
      </c>
      <c r="F63" s="5" t="s">
        <v>10</v>
      </c>
      <c r="G63" s="6"/>
      <c r="H63" s="6">
        <f t="shared" ref="H63:H70" si="14">C63*G63</f>
        <v>0</v>
      </c>
      <c r="I63" s="6">
        <f t="shared" ref="I63:J70" si="15">D63+G63</f>
        <v>0</v>
      </c>
      <c r="J63" s="6">
        <f t="shared" si="15"/>
        <v>0</v>
      </c>
    </row>
    <row r="64" spans="1:10" x14ac:dyDescent="0.25">
      <c r="A64" s="5" t="s">
        <v>246</v>
      </c>
      <c r="B64" s="5" t="s">
        <v>57</v>
      </c>
      <c r="C64" s="6">
        <v>1</v>
      </c>
      <c r="D64" s="6"/>
      <c r="E64" s="6">
        <f t="shared" si="13"/>
        <v>0</v>
      </c>
      <c r="F64" s="5" t="s">
        <v>10</v>
      </c>
      <c r="G64" s="6"/>
      <c r="H64" s="6">
        <f t="shared" si="14"/>
        <v>0</v>
      </c>
      <c r="I64" s="6">
        <f t="shared" si="15"/>
        <v>0</v>
      </c>
      <c r="J64" s="6">
        <f t="shared" si="15"/>
        <v>0</v>
      </c>
    </row>
    <row r="65" spans="1:10" x14ac:dyDescent="0.25">
      <c r="A65" s="5" t="s">
        <v>227</v>
      </c>
      <c r="B65" s="5" t="s">
        <v>57</v>
      </c>
      <c r="C65" s="6">
        <v>4</v>
      </c>
      <c r="D65" s="6"/>
      <c r="E65" s="6">
        <f t="shared" si="13"/>
        <v>0</v>
      </c>
      <c r="F65" s="5" t="s">
        <v>10</v>
      </c>
      <c r="G65" s="6"/>
      <c r="H65" s="6">
        <f t="shared" si="14"/>
        <v>0</v>
      </c>
      <c r="I65" s="6">
        <f t="shared" si="15"/>
        <v>0</v>
      </c>
      <c r="J65" s="6">
        <f t="shared" si="15"/>
        <v>0</v>
      </c>
    </row>
    <row r="66" spans="1:10" x14ac:dyDescent="0.25">
      <c r="A66" s="5" t="s">
        <v>238</v>
      </c>
      <c r="B66" s="5" t="s">
        <v>57</v>
      </c>
      <c r="C66" s="6">
        <v>3</v>
      </c>
      <c r="D66" s="6"/>
      <c r="E66" s="6">
        <f t="shared" si="13"/>
        <v>0</v>
      </c>
      <c r="F66" s="5" t="s">
        <v>10</v>
      </c>
      <c r="G66" s="6"/>
      <c r="H66" s="6">
        <f t="shared" si="14"/>
        <v>0</v>
      </c>
      <c r="I66" s="6">
        <f t="shared" si="15"/>
        <v>0</v>
      </c>
      <c r="J66" s="6">
        <f t="shared" si="15"/>
        <v>0</v>
      </c>
    </row>
    <row r="67" spans="1:10" x14ac:dyDescent="0.25">
      <c r="A67" s="5" t="s">
        <v>229</v>
      </c>
      <c r="B67" s="5" t="s">
        <v>57</v>
      </c>
      <c r="C67" s="6">
        <v>9</v>
      </c>
      <c r="D67" s="6"/>
      <c r="E67" s="6">
        <f t="shared" si="13"/>
        <v>0</v>
      </c>
      <c r="F67" s="5" t="s">
        <v>10</v>
      </c>
      <c r="G67" s="6"/>
      <c r="H67" s="6">
        <f t="shared" si="14"/>
        <v>0</v>
      </c>
      <c r="I67" s="6">
        <f t="shared" si="15"/>
        <v>0</v>
      </c>
      <c r="J67" s="6">
        <f t="shared" si="15"/>
        <v>0</v>
      </c>
    </row>
    <row r="68" spans="1:10" x14ac:dyDescent="0.25">
      <c r="A68" s="5" t="s">
        <v>230</v>
      </c>
      <c r="B68" s="5" t="s">
        <v>57</v>
      </c>
      <c r="C68" s="6">
        <v>15</v>
      </c>
      <c r="D68" s="6"/>
      <c r="E68" s="6">
        <f t="shared" si="13"/>
        <v>0</v>
      </c>
      <c r="F68" s="5" t="s">
        <v>10</v>
      </c>
      <c r="G68" s="6"/>
      <c r="H68" s="6">
        <f t="shared" si="14"/>
        <v>0</v>
      </c>
      <c r="I68" s="6">
        <f t="shared" si="15"/>
        <v>0</v>
      </c>
      <c r="J68" s="6">
        <f t="shared" si="15"/>
        <v>0</v>
      </c>
    </row>
    <row r="69" spans="1:10" x14ac:dyDescent="0.25">
      <c r="A69" s="5" t="s">
        <v>247</v>
      </c>
      <c r="B69" s="5" t="s">
        <v>57</v>
      </c>
      <c r="C69" s="6">
        <v>25</v>
      </c>
      <c r="D69" s="6"/>
      <c r="E69" s="6">
        <f t="shared" si="13"/>
        <v>0</v>
      </c>
      <c r="F69" s="5" t="s">
        <v>10</v>
      </c>
      <c r="G69" s="6"/>
      <c r="H69" s="6">
        <f t="shared" si="14"/>
        <v>0</v>
      </c>
      <c r="I69" s="6">
        <f t="shared" si="15"/>
        <v>0</v>
      </c>
      <c r="J69" s="6">
        <f t="shared" si="15"/>
        <v>0</v>
      </c>
    </row>
    <row r="70" spans="1:10" x14ac:dyDescent="0.25">
      <c r="A70" s="5" t="s">
        <v>243</v>
      </c>
      <c r="B70" s="5" t="s">
        <v>57</v>
      </c>
      <c r="C70" s="6">
        <v>3</v>
      </c>
      <c r="D70" s="6"/>
      <c r="E70" s="6">
        <f t="shared" si="13"/>
        <v>0</v>
      </c>
      <c r="F70" s="5" t="s">
        <v>10</v>
      </c>
      <c r="G70" s="6"/>
      <c r="H70" s="6">
        <f t="shared" si="14"/>
        <v>0</v>
      </c>
      <c r="I70" s="6">
        <f t="shared" si="15"/>
        <v>0</v>
      </c>
      <c r="J70" s="6">
        <f t="shared" si="15"/>
        <v>0</v>
      </c>
    </row>
    <row r="71" spans="1:10" x14ac:dyDescent="0.25">
      <c r="A71" s="5" t="s">
        <v>244</v>
      </c>
      <c r="B71" s="9" t="s">
        <v>10</v>
      </c>
      <c r="C71" s="10"/>
      <c r="D71" s="10"/>
      <c r="E71" s="10">
        <f>SUM(E63:E70)</f>
        <v>0</v>
      </c>
      <c r="F71" s="9" t="s">
        <v>10</v>
      </c>
      <c r="G71" s="10"/>
      <c r="H71" s="10">
        <f>SUM(H63:H70)</f>
        <v>0</v>
      </c>
      <c r="I71" s="10"/>
      <c r="J71" s="10">
        <f>SUM(J63:J70)</f>
        <v>0</v>
      </c>
    </row>
    <row r="72" spans="1:10" x14ac:dyDescent="0.25">
      <c r="A72" s="9" t="s">
        <v>62</v>
      </c>
      <c r="B72" s="9" t="s">
        <v>10</v>
      </c>
      <c r="C72" s="10"/>
      <c r="D72" s="10"/>
      <c r="E72" s="10"/>
      <c r="F72" s="9" t="s">
        <v>10</v>
      </c>
      <c r="G72" s="10"/>
      <c r="H72" s="10"/>
      <c r="I72" s="10"/>
      <c r="J72" s="10"/>
    </row>
    <row r="73" spans="1:10" x14ac:dyDescent="0.25">
      <c r="A73" s="5" t="s">
        <v>245</v>
      </c>
      <c r="B73" s="5" t="s">
        <v>57</v>
      </c>
      <c r="C73" s="6">
        <v>1</v>
      </c>
      <c r="D73" s="6"/>
      <c r="E73" s="6">
        <f t="shared" ref="E73:E80" si="16">C73*D73</f>
        <v>0</v>
      </c>
      <c r="F73" s="5" t="s">
        <v>10</v>
      </c>
      <c r="G73" s="6"/>
      <c r="H73" s="6">
        <f t="shared" ref="H73:H80" si="17">C73*G73</f>
        <v>0</v>
      </c>
      <c r="I73" s="6">
        <f t="shared" ref="I73:J80" si="18">D73+G73</f>
        <v>0</v>
      </c>
      <c r="J73" s="6">
        <f t="shared" si="18"/>
        <v>0</v>
      </c>
    </row>
    <row r="74" spans="1:10" x14ac:dyDescent="0.25">
      <c r="A74" s="5" t="s">
        <v>246</v>
      </c>
      <c r="B74" s="5" t="s">
        <v>57</v>
      </c>
      <c r="C74" s="6">
        <v>1</v>
      </c>
      <c r="D74" s="6"/>
      <c r="E74" s="6">
        <f t="shared" si="16"/>
        <v>0</v>
      </c>
      <c r="F74" s="5" t="s">
        <v>10</v>
      </c>
      <c r="G74" s="6"/>
      <c r="H74" s="6">
        <f t="shared" si="17"/>
        <v>0</v>
      </c>
      <c r="I74" s="6">
        <f t="shared" si="18"/>
        <v>0</v>
      </c>
      <c r="J74" s="6">
        <f t="shared" si="18"/>
        <v>0</v>
      </c>
    </row>
    <row r="75" spans="1:10" x14ac:dyDescent="0.25">
      <c r="A75" s="5" t="s">
        <v>227</v>
      </c>
      <c r="B75" s="5" t="s">
        <v>57</v>
      </c>
      <c r="C75" s="6">
        <v>4</v>
      </c>
      <c r="D75" s="6"/>
      <c r="E75" s="6">
        <f t="shared" si="16"/>
        <v>0</v>
      </c>
      <c r="F75" s="5" t="s">
        <v>10</v>
      </c>
      <c r="G75" s="6"/>
      <c r="H75" s="6">
        <f t="shared" si="17"/>
        <v>0</v>
      </c>
      <c r="I75" s="6">
        <f t="shared" si="18"/>
        <v>0</v>
      </c>
      <c r="J75" s="6">
        <f t="shared" si="18"/>
        <v>0</v>
      </c>
    </row>
    <row r="76" spans="1:10" x14ac:dyDescent="0.25">
      <c r="A76" s="5" t="s">
        <v>238</v>
      </c>
      <c r="B76" s="5" t="s">
        <v>57</v>
      </c>
      <c r="C76" s="6">
        <v>2</v>
      </c>
      <c r="D76" s="6"/>
      <c r="E76" s="6">
        <f t="shared" si="16"/>
        <v>0</v>
      </c>
      <c r="F76" s="5" t="s">
        <v>10</v>
      </c>
      <c r="G76" s="6"/>
      <c r="H76" s="6">
        <f t="shared" si="17"/>
        <v>0</v>
      </c>
      <c r="I76" s="6">
        <f t="shared" si="18"/>
        <v>0</v>
      </c>
      <c r="J76" s="6">
        <f t="shared" si="18"/>
        <v>0</v>
      </c>
    </row>
    <row r="77" spans="1:10" x14ac:dyDescent="0.25">
      <c r="A77" s="5" t="s">
        <v>229</v>
      </c>
      <c r="B77" s="5" t="s">
        <v>57</v>
      </c>
      <c r="C77" s="6">
        <v>9</v>
      </c>
      <c r="D77" s="6"/>
      <c r="E77" s="6">
        <f t="shared" si="16"/>
        <v>0</v>
      </c>
      <c r="F77" s="5" t="s">
        <v>10</v>
      </c>
      <c r="G77" s="6"/>
      <c r="H77" s="6">
        <f t="shared" si="17"/>
        <v>0</v>
      </c>
      <c r="I77" s="6">
        <f t="shared" si="18"/>
        <v>0</v>
      </c>
      <c r="J77" s="6">
        <f t="shared" si="18"/>
        <v>0</v>
      </c>
    </row>
    <row r="78" spans="1:10" x14ac:dyDescent="0.25">
      <c r="A78" s="5" t="s">
        <v>230</v>
      </c>
      <c r="B78" s="5" t="s">
        <v>57</v>
      </c>
      <c r="C78" s="6">
        <v>9</v>
      </c>
      <c r="D78" s="6"/>
      <c r="E78" s="6">
        <f t="shared" si="16"/>
        <v>0</v>
      </c>
      <c r="F78" s="5" t="s">
        <v>10</v>
      </c>
      <c r="G78" s="6"/>
      <c r="H78" s="6">
        <f t="shared" si="17"/>
        <v>0</v>
      </c>
      <c r="I78" s="6">
        <f t="shared" si="18"/>
        <v>0</v>
      </c>
      <c r="J78" s="6">
        <f t="shared" si="18"/>
        <v>0</v>
      </c>
    </row>
    <row r="79" spans="1:10" x14ac:dyDescent="0.25">
      <c r="A79" s="5" t="s">
        <v>247</v>
      </c>
      <c r="B79" s="5" t="s">
        <v>57</v>
      </c>
      <c r="C79" s="6">
        <v>18</v>
      </c>
      <c r="D79" s="6"/>
      <c r="E79" s="6">
        <f t="shared" si="16"/>
        <v>0</v>
      </c>
      <c r="F79" s="5" t="s">
        <v>10</v>
      </c>
      <c r="G79" s="6"/>
      <c r="H79" s="6">
        <f t="shared" si="17"/>
        <v>0</v>
      </c>
      <c r="I79" s="6">
        <f t="shared" si="18"/>
        <v>0</v>
      </c>
      <c r="J79" s="6">
        <f t="shared" si="18"/>
        <v>0</v>
      </c>
    </row>
    <row r="80" spans="1:10" x14ac:dyDescent="0.25">
      <c r="A80" s="5" t="s">
        <v>243</v>
      </c>
      <c r="B80" s="5" t="s">
        <v>57</v>
      </c>
      <c r="C80" s="6">
        <v>3</v>
      </c>
      <c r="D80" s="6"/>
      <c r="E80" s="6">
        <f t="shared" si="16"/>
        <v>0</v>
      </c>
      <c r="F80" s="5" t="s">
        <v>10</v>
      </c>
      <c r="G80" s="6"/>
      <c r="H80" s="6">
        <f t="shared" si="17"/>
        <v>0</v>
      </c>
      <c r="I80" s="6">
        <f t="shared" si="18"/>
        <v>0</v>
      </c>
      <c r="J80" s="6">
        <f t="shared" si="18"/>
        <v>0</v>
      </c>
    </row>
    <row r="81" spans="1:10" x14ac:dyDescent="0.25">
      <c r="A81" s="5" t="s">
        <v>244</v>
      </c>
      <c r="B81" s="9" t="s">
        <v>10</v>
      </c>
      <c r="C81" s="10"/>
      <c r="D81" s="10"/>
      <c r="E81" s="10">
        <f>SUM(E73:E80)</f>
        <v>0</v>
      </c>
      <c r="F81" s="9" t="s">
        <v>10</v>
      </c>
      <c r="G81" s="10"/>
      <c r="H81" s="10">
        <f>SUM(H73:H80)</f>
        <v>0</v>
      </c>
      <c r="I81" s="10"/>
      <c r="J81" s="10">
        <f>SUM(J73:J80)</f>
        <v>0</v>
      </c>
    </row>
    <row r="82" spans="1:10" x14ac:dyDescent="0.25">
      <c r="A82" s="9" t="s">
        <v>63</v>
      </c>
      <c r="B82" s="9" t="s">
        <v>10</v>
      </c>
      <c r="C82" s="10"/>
      <c r="D82" s="10"/>
      <c r="E82" s="10"/>
      <c r="F82" s="9" t="s">
        <v>10</v>
      </c>
      <c r="G82" s="10"/>
      <c r="H82" s="10"/>
      <c r="I82" s="10"/>
      <c r="J82" s="10"/>
    </row>
    <row r="83" spans="1:10" x14ac:dyDescent="0.25">
      <c r="A83" s="5" t="s">
        <v>248</v>
      </c>
      <c r="B83" s="5" t="s">
        <v>57</v>
      </c>
      <c r="C83" s="6">
        <v>1</v>
      </c>
      <c r="D83" s="6"/>
      <c r="E83" s="6">
        <f t="shared" ref="E83:E90" si="19">C83*D83</f>
        <v>0</v>
      </c>
      <c r="F83" s="5" t="s">
        <v>10</v>
      </c>
      <c r="G83" s="6"/>
      <c r="H83" s="6">
        <f t="shared" ref="H83:H90" si="20">C83*G83</f>
        <v>0</v>
      </c>
      <c r="I83" s="6">
        <f t="shared" ref="I83:J90" si="21">D83+G83</f>
        <v>0</v>
      </c>
      <c r="J83" s="6">
        <f t="shared" si="21"/>
        <v>0</v>
      </c>
    </row>
    <row r="84" spans="1:10" x14ac:dyDescent="0.25">
      <c r="A84" s="5" t="s">
        <v>246</v>
      </c>
      <c r="B84" s="5" t="s">
        <v>57</v>
      </c>
      <c r="C84" s="6">
        <v>1</v>
      </c>
      <c r="D84" s="6"/>
      <c r="E84" s="6">
        <f t="shared" si="19"/>
        <v>0</v>
      </c>
      <c r="F84" s="5" t="s">
        <v>10</v>
      </c>
      <c r="G84" s="6"/>
      <c r="H84" s="6">
        <f t="shared" si="20"/>
        <v>0</v>
      </c>
      <c r="I84" s="6">
        <f t="shared" si="21"/>
        <v>0</v>
      </c>
      <c r="J84" s="6">
        <f t="shared" si="21"/>
        <v>0</v>
      </c>
    </row>
    <row r="85" spans="1:10" x14ac:dyDescent="0.25">
      <c r="A85" s="5" t="s">
        <v>227</v>
      </c>
      <c r="B85" s="5" t="s">
        <v>57</v>
      </c>
      <c r="C85" s="6">
        <v>4</v>
      </c>
      <c r="D85" s="6"/>
      <c r="E85" s="6">
        <f t="shared" si="19"/>
        <v>0</v>
      </c>
      <c r="F85" s="5" t="s">
        <v>10</v>
      </c>
      <c r="G85" s="6"/>
      <c r="H85" s="6">
        <f t="shared" si="20"/>
        <v>0</v>
      </c>
      <c r="I85" s="6">
        <f t="shared" si="21"/>
        <v>0</v>
      </c>
      <c r="J85" s="6">
        <f t="shared" si="21"/>
        <v>0</v>
      </c>
    </row>
    <row r="86" spans="1:10" x14ac:dyDescent="0.25">
      <c r="A86" s="5" t="s">
        <v>238</v>
      </c>
      <c r="B86" s="5" t="s">
        <v>67</v>
      </c>
      <c r="C86" s="6">
        <v>3</v>
      </c>
      <c r="D86" s="6"/>
      <c r="E86" s="6">
        <f t="shared" si="19"/>
        <v>0</v>
      </c>
      <c r="F86" s="5" t="s">
        <v>10</v>
      </c>
      <c r="G86" s="6"/>
      <c r="H86" s="6">
        <f t="shared" si="20"/>
        <v>0</v>
      </c>
      <c r="I86" s="6">
        <f t="shared" si="21"/>
        <v>0</v>
      </c>
      <c r="J86" s="6">
        <f t="shared" si="21"/>
        <v>0</v>
      </c>
    </row>
    <row r="87" spans="1:10" x14ac:dyDescent="0.25">
      <c r="A87" s="5" t="s">
        <v>229</v>
      </c>
      <c r="B87" s="5" t="s">
        <v>67</v>
      </c>
      <c r="C87" s="6">
        <v>10</v>
      </c>
      <c r="D87" s="6"/>
      <c r="E87" s="6">
        <f t="shared" si="19"/>
        <v>0</v>
      </c>
      <c r="F87" s="5" t="s">
        <v>10</v>
      </c>
      <c r="G87" s="6"/>
      <c r="H87" s="6">
        <f t="shared" si="20"/>
        <v>0</v>
      </c>
      <c r="I87" s="6">
        <f t="shared" si="21"/>
        <v>0</v>
      </c>
      <c r="J87" s="6">
        <f t="shared" si="21"/>
        <v>0</v>
      </c>
    </row>
    <row r="88" spans="1:10" x14ac:dyDescent="0.25">
      <c r="A88" s="5" t="s">
        <v>230</v>
      </c>
      <c r="B88" s="5" t="s">
        <v>67</v>
      </c>
      <c r="C88" s="6">
        <v>15</v>
      </c>
      <c r="D88" s="6"/>
      <c r="E88" s="6">
        <f t="shared" si="19"/>
        <v>0</v>
      </c>
      <c r="F88" s="5" t="s">
        <v>10</v>
      </c>
      <c r="G88" s="6"/>
      <c r="H88" s="6">
        <f t="shared" si="20"/>
        <v>0</v>
      </c>
      <c r="I88" s="6">
        <f t="shared" si="21"/>
        <v>0</v>
      </c>
      <c r="J88" s="6">
        <f t="shared" si="21"/>
        <v>0</v>
      </c>
    </row>
    <row r="89" spans="1:10" x14ac:dyDescent="0.25">
      <c r="A89" s="5" t="s">
        <v>247</v>
      </c>
      <c r="B89" s="5" t="s">
        <v>57</v>
      </c>
      <c r="C89" s="6">
        <v>25</v>
      </c>
      <c r="D89" s="6"/>
      <c r="E89" s="6">
        <f t="shared" si="19"/>
        <v>0</v>
      </c>
      <c r="F89" s="5" t="s">
        <v>10</v>
      </c>
      <c r="G89" s="6"/>
      <c r="H89" s="6">
        <f t="shared" si="20"/>
        <v>0</v>
      </c>
      <c r="I89" s="6">
        <f t="shared" si="21"/>
        <v>0</v>
      </c>
      <c r="J89" s="6">
        <f t="shared" si="21"/>
        <v>0</v>
      </c>
    </row>
    <row r="90" spans="1:10" x14ac:dyDescent="0.25">
      <c r="A90" s="5" t="s">
        <v>243</v>
      </c>
      <c r="B90" s="5" t="s">
        <v>57</v>
      </c>
      <c r="C90" s="6">
        <v>3</v>
      </c>
      <c r="D90" s="6"/>
      <c r="E90" s="6">
        <f t="shared" si="19"/>
        <v>0</v>
      </c>
      <c r="F90" s="5" t="s">
        <v>10</v>
      </c>
      <c r="G90" s="6"/>
      <c r="H90" s="6">
        <f t="shared" si="20"/>
        <v>0</v>
      </c>
      <c r="I90" s="6">
        <f t="shared" si="21"/>
        <v>0</v>
      </c>
      <c r="J90" s="6">
        <f t="shared" si="21"/>
        <v>0</v>
      </c>
    </row>
    <row r="91" spans="1:10" x14ac:dyDescent="0.25">
      <c r="A91" s="5" t="s">
        <v>244</v>
      </c>
      <c r="B91" s="9" t="s">
        <v>10</v>
      </c>
      <c r="C91" s="10"/>
      <c r="D91" s="10"/>
      <c r="E91" s="10">
        <f>SUM(E83:E90)</f>
        <v>0</v>
      </c>
      <c r="F91" s="9" t="s">
        <v>10</v>
      </c>
      <c r="G91" s="10"/>
      <c r="H91" s="10">
        <f>SUM(H83:H90)</f>
        <v>0</v>
      </c>
      <c r="I91" s="10"/>
      <c r="J91" s="10">
        <f>SUM(J83:J90)</f>
        <v>0</v>
      </c>
    </row>
    <row r="92" spans="1:10" x14ac:dyDescent="0.25">
      <c r="A92" s="9" t="s">
        <v>64</v>
      </c>
      <c r="B92" s="9" t="s">
        <v>10</v>
      </c>
      <c r="C92" s="10"/>
      <c r="D92" s="10"/>
      <c r="E92" s="10"/>
      <c r="F92" s="9" t="s">
        <v>10</v>
      </c>
      <c r="G92" s="10"/>
      <c r="H92" s="10"/>
      <c r="I92" s="10"/>
      <c r="J92" s="10"/>
    </row>
    <row r="93" spans="1:10" x14ac:dyDescent="0.25">
      <c r="A93" s="5" t="s">
        <v>249</v>
      </c>
      <c r="B93" s="5" t="s">
        <v>57</v>
      </c>
      <c r="C93" s="6">
        <v>1</v>
      </c>
      <c r="D93" s="6"/>
      <c r="E93" s="6">
        <f t="shared" ref="E93:E99" si="22">C93*D93</f>
        <v>0</v>
      </c>
      <c r="F93" s="5" t="s">
        <v>10</v>
      </c>
      <c r="G93" s="6"/>
      <c r="H93" s="6">
        <f t="shared" ref="H93:H99" si="23">C93*G93</f>
        <v>0</v>
      </c>
      <c r="I93" s="6">
        <f t="shared" ref="I93:J99" si="24">D93+G93</f>
        <v>0</v>
      </c>
      <c r="J93" s="6">
        <f t="shared" si="24"/>
        <v>0</v>
      </c>
    </row>
    <row r="94" spans="1:10" x14ac:dyDescent="0.25">
      <c r="A94" s="5" t="s">
        <v>246</v>
      </c>
      <c r="B94" s="5" t="s">
        <v>57</v>
      </c>
      <c r="C94" s="6">
        <v>1</v>
      </c>
      <c r="D94" s="6"/>
      <c r="E94" s="6">
        <f t="shared" si="22"/>
        <v>0</v>
      </c>
      <c r="F94" s="5" t="s">
        <v>10</v>
      </c>
      <c r="G94" s="6"/>
      <c r="H94" s="6">
        <f t="shared" si="23"/>
        <v>0</v>
      </c>
      <c r="I94" s="6">
        <f t="shared" si="24"/>
        <v>0</v>
      </c>
      <c r="J94" s="6">
        <f t="shared" si="24"/>
        <v>0</v>
      </c>
    </row>
    <row r="95" spans="1:10" x14ac:dyDescent="0.25">
      <c r="A95" s="5" t="s">
        <v>227</v>
      </c>
      <c r="B95" s="5" t="s">
        <v>57</v>
      </c>
      <c r="C95" s="6">
        <v>4</v>
      </c>
      <c r="D95" s="6"/>
      <c r="E95" s="6">
        <f t="shared" si="22"/>
        <v>0</v>
      </c>
      <c r="F95" s="5" t="s">
        <v>10</v>
      </c>
      <c r="G95" s="6"/>
      <c r="H95" s="6">
        <f t="shared" si="23"/>
        <v>0</v>
      </c>
      <c r="I95" s="6">
        <f t="shared" si="24"/>
        <v>0</v>
      </c>
      <c r="J95" s="6">
        <f t="shared" si="24"/>
        <v>0</v>
      </c>
    </row>
    <row r="96" spans="1:10" x14ac:dyDescent="0.25">
      <c r="A96" s="5" t="s">
        <v>229</v>
      </c>
      <c r="B96" s="5" t="s">
        <v>57</v>
      </c>
      <c r="C96" s="6">
        <v>7</v>
      </c>
      <c r="D96" s="6"/>
      <c r="E96" s="6">
        <f t="shared" si="22"/>
        <v>0</v>
      </c>
      <c r="F96" s="5" t="s">
        <v>10</v>
      </c>
      <c r="G96" s="6"/>
      <c r="H96" s="6">
        <f t="shared" si="23"/>
        <v>0</v>
      </c>
      <c r="I96" s="6">
        <f t="shared" si="24"/>
        <v>0</v>
      </c>
      <c r="J96" s="6">
        <f t="shared" si="24"/>
        <v>0</v>
      </c>
    </row>
    <row r="97" spans="1:10" x14ac:dyDescent="0.25">
      <c r="A97" s="5" t="s">
        <v>230</v>
      </c>
      <c r="B97" s="5" t="s">
        <v>57</v>
      </c>
      <c r="C97" s="6">
        <v>2</v>
      </c>
      <c r="D97" s="6"/>
      <c r="E97" s="6">
        <f t="shared" si="22"/>
        <v>0</v>
      </c>
      <c r="F97" s="5" t="s">
        <v>10</v>
      </c>
      <c r="G97" s="6"/>
      <c r="H97" s="6">
        <f t="shared" si="23"/>
        <v>0</v>
      </c>
      <c r="I97" s="6">
        <f t="shared" si="24"/>
        <v>0</v>
      </c>
      <c r="J97" s="6">
        <f t="shared" si="24"/>
        <v>0</v>
      </c>
    </row>
    <row r="98" spans="1:10" x14ac:dyDescent="0.25">
      <c r="A98" s="5" t="s">
        <v>243</v>
      </c>
      <c r="B98" s="5" t="s">
        <v>57</v>
      </c>
      <c r="C98" s="6">
        <v>9</v>
      </c>
      <c r="D98" s="6"/>
      <c r="E98" s="6">
        <f t="shared" si="22"/>
        <v>0</v>
      </c>
      <c r="F98" s="5" t="s">
        <v>10</v>
      </c>
      <c r="G98" s="6"/>
      <c r="H98" s="6">
        <f t="shared" si="23"/>
        <v>0</v>
      </c>
      <c r="I98" s="6">
        <f t="shared" si="24"/>
        <v>0</v>
      </c>
      <c r="J98" s="6">
        <f t="shared" si="24"/>
        <v>0</v>
      </c>
    </row>
    <row r="99" spans="1:10" x14ac:dyDescent="0.25">
      <c r="A99" s="5" t="s">
        <v>244</v>
      </c>
      <c r="B99" s="5" t="s">
        <v>57</v>
      </c>
      <c r="C99" s="6">
        <v>3</v>
      </c>
      <c r="D99" s="6"/>
      <c r="E99" s="6">
        <f t="shared" si="22"/>
        <v>0</v>
      </c>
      <c r="F99" s="5" t="s">
        <v>10</v>
      </c>
      <c r="G99" s="6"/>
      <c r="H99" s="6">
        <f t="shared" si="23"/>
        <v>0</v>
      </c>
      <c r="I99" s="6">
        <f t="shared" si="24"/>
        <v>0</v>
      </c>
      <c r="J99" s="6">
        <f t="shared" si="24"/>
        <v>0</v>
      </c>
    </row>
    <row r="100" spans="1:10" x14ac:dyDescent="0.25">
      <c r="A100" s="9" t="s">
        <v>74</v>
      </c>
      <c r="B100" s="9" t="s">
        <v>10</v>
      </c>
      <c r="C100" s="10"/>
      <c r="D100" s="10"/>
      <c r="E100" s="10">
        <f>SUM(E93:E99)</f>
        <v>0</v>
      </c>
      <c r="F100" s="9" t="s">
        <v>10</v>
      </c>
      <c r="G100" s="10"/>
      <c r="H100" s="10">
        <f>SUM(H93:H99)</f>
        <v>0</v>
      </c>
      <c r="I100" s="10"/>
      <c r="J100" s="10">
        <f>SUM(J93:J99)</f>
        <v>0</v>
      </c>
    </row>
    <row r="101" spans="1:10" x14ac:dyDescent="0.25">
      <c r="A101" s="9" t="s">
        <v>65</v>
      </c>
      <c r="B101" s="9" t="s">
        <v>10</v>
      </c>
      <c r="C101" s="10"/>
      <c r="D101" s="10"/>
      <c r="E101" s="10"/>
      <c r="F101" s="9" t="s">
        <v>10</v>
      </c>
      <c r="G101" s="10"/>
      <c r="H101" s="10"/>
      <c r="I101" s="10"/>
      <c r="J101" s="10"/>
    </row>
    <row r="102" spans="1:10" x14ac:dyDescent="0.25">
      <c r="A102" s="5" t="s">
        <v>251</v>
      </c>
      <c r="B102" s="5" t="s">
        <v>57</v>
      </c>
      <c r="C102" s="6">
        <v>1</v>
      </c>
      <c r="D102" s="6"/>
      <c r="E102" s="6">
        <f t="shared" ref="E102:E110" si="25">C102*D102</f>
        <v>0</v>
      </c>
      <c r="F102" s="5" t="s">
        <v>10</v>
      </c>
      <c r="G102" s="6"/>
      <c r="H102" s="6">
        <f t="shared" ref="H102:H110" si="26">C102*G102</f>
        <v>0</v>
      </c>
      <c r="I102" s="6">
        <f t="shared" ref="I102:I110" si="27">D102+G102</f>
        <v>0</v>
      </c>
      <c r="J102" s="6">
        <f t="shared" ref="J102:J110" si="28">E102+H102</f>
        <v>0</v>
      </c>
    </row>
    <row r="103" spans="1:10" x14ac:dyDescent="0.25">
      <c r="A103" s="5" t="s">
        <v>250</v>
      </c>
      <c r="B103" s="5" t="s">
        <v>57</v>
      </c>
      <c r="C103" s="6">
        <v>1</v>
      </c>
      <c r="D103" s="6"/>
      <c r="E103" s="6">
        <f t="shared" si="25"/>
        <v>0</v>
      </c>
      <c r="F103" s="5" t="s">
        <v>10</v>
      </c>
      <c r="G103" s="6"/>
      <c r="H103" s="6">
        <f t="shared" si="26"/>
        <v>0</v>
      </c>
      <c r="I103" s="6">
        <f t="shared" si="27"/>
        <v>0</v>
      </c>
      <c r="J103" s="6">
        <f t="shared" si="28"/>
        <v>0</v>
      </c>
    </row>
    <row r="104" spans="1:10" x14ac:dyDescent="0.25">
      <c r="A104" s="5" t="s">
        <v>246</v>
      </c>
      <c r="B104" s="5" t="s">
        <v>57</v>
      </c>
      <c r="C104" s="6">
        <v>1</v>
      </c>
      <c r="D104" s="6"/>
      <c r="E104" s="6">
        <f t="shared" si="25"/>
        <v>0</v>
      </c>
      <c r="F104" s="5" t="s">
        <v>10</v>
      </c>
      <c r="G104" s="6"/>
      <c r="H104" s="6">
        <f t="shared" si="26"/>
        <v>0</v>
      </c>
      <c r="I104" s="6">
        <f t="shared" si="27"/>
        <v>0</v>
      </c>
      <c r="J104" s="6">
        <f t="shared" si="28"/>
        <v>0</v>
      </c>
    </row>
    <row r="105" spans="1:10" x14ac:dyDescent="0.25">
      <c r="A105" s="5" t="s">
        <v>227</v>
      </c>
      <c r="B105" s="5" t="s">
        <v>57</v>
      </c>
      <c r="C105" s="6">
        <v>4</v>
      </c>
      <c r="D105" s="6"/>
      <c r="E105" s="6">
        <f t="shared" si="25"/>
        <v>0</v>
      </c>
      <c r="F105" s="5" t="s">
        <v>10</v>
      </c>
      <c r="G105" s="6"/>
      <c r="H105" s="6">
        <f t="shared" si="26"/>
        <v>0</v>
      </c>
      <c r="I105" s="6">
        <f t="shared" si="27"/>
        <v>0</v>
      </c>
      <c r="J105" s="6">
        <f t="shared" si="28"/>
        <v>0</v>
      </c>
    </row>
    <row r="106" spans="1:10" x14ac:dyDescent="0.25">
      <c r="A106" s="5" t="s">
        <v>229</v>
      </c>
      <c r="B106" s="5" t="s">
        <v>57</v>
      </c>
      <c r="C106" s="6">
        <v>8</v>
      </c>
      <c r="D106" s="6"/>
      <c r="E106" s="6">
        <f t="shared" si="25"/>
        <v>0</v>
      </c>
      <c r="F106" s="5" t="s">
        <v>10</v>
      </c>
      <c r="G106" s="6"/>
      <c r="H106" s="6">
        <f t="shared" si="26"/>
        <v>0</v>
      </c>
      <c r="I106" s="6">
        <f t="shared" si="27"/>
        <v>0</v>
      </c>
      <c r="J106" s="6">
        <f t="shared" si="28"/>
        <v>0</v>
      </c>
    </row>
    <row r="107" spans="1:10" x14ac:dyDescent="0.25">
      <c r="A107" s="5" t="s">
        <v>252</v>
      </c>
      <c r="B107" s="5" t="s">
        <v>57</v>
      </c>
      <c r="C107" s="6">
        <v>1</v>
      </c>
      <c r="D107" s="6"/>
      <c r="E107" s="6">
        <f t="shared" si="25"/>
        <v>0</v>
      </c>
      <c r="F107" s="5" t="s">
        <v>10</v>
      </c>
      <c r="G107" s="6"/>
      <c r="H107" s="6">
        <f t="shared" si="26"/>
        <v>0</v>
      </c>
      <c r="I107" s="6">
        <f t="shared" si="27"/>
        <v>0</v>
      </c>
      <c r="J107" s="6">
        <f t="shared" si="28"/>
        <v>0</v>
      </c>
    </row>
    <row r="108" spans="1:10" x14ac:dyDescent="0.25">
      <c r="A108" s="5" t="s">
        <v>253</v>
      </c>
      <c r="B108" s="5" t="s">
        <v>57</v>
      </c>
      <c r="C108" s="6">
        <v>3</v>
      </c>
      <c r="D108" s="6"/>
      <c r="E108" s="6">
        <f t="shared" si="25"/>
        <v>0</v>
      </c>
      <c r="F108" s="5" t="s">
        <v>10</v>
      </c>
      <c r="G108" s="6"/>
      <c r="H108" s="6">
        <f t="shared" si="26"/>
        <v>0</v>
      </c>
      <c r="I108" s="6">
        <f t="shared" si="27"/>
        <v>0</v>
      </c>
      <c r="J108" s="6">
        <f t="shared" si="28"/>
        <v>0</v>
      </c>
    </row>
    <row r="109" spans="1:10" x14ac:dyDescent="0.25">
      <c r="A109" s="5" t="s">
        <v>243</v>
      </c>
      <c r="B109" s="5" t="s">
        <v>57</v>
      </c>
      <c r="C109" s="6">
        <v>15</v>
      </c>
      <c r="D109" s="6"/>
      <c r="E109" s="6">
        <f t="shared" si="25"/>
        <v>0</v>
      </c>
      <c r="F109" s="5" t="s">
        <v>10</v>
      </c>
      <c r="G109" s="6"/>
      <c r="H109" s="6">
        <f t="shared" si="26"/>
        <v>0</v>
      </c>
      <c r="I109" s="6">
        <f t="shared" si="27"/>
        <v>0</v>
      </c>
      <c r="J109" s="6">
        <f t="shared" si="28"/>
        <v>0</v>
      </c>
    </row>
    <row r="110" spans="1:10" x14ac:dyDescent="0.25">
      <c r="A110" s="5" t="s">
        <v>244</v>
      </c>
      <c r="B110" s="5" t="s">
        <v>57</v>
      </c>
      <c r="C110" s="6">
        <v>1</v>
      </c>
      <c r="D110" s="6"/>
      <c r="E110" s="6">
        <f t="shared" si="25"/>
        <v>0</v>
      </c>
      <c r="F110" s="5" t="s">
        <v>10</v>
      </c>
      <c r="G110" s="6"/>
      <c r="H110" s="6">
        <f t="shared" si="26"/>
        <v>0</v>
      </c>
      <c r="I110" s="6">
        <f t="shared" si="27"/>
        <v>0</v>
      </c>
      <c r="J110" s="6">
        <f t="shared" si="28"/>
        <v>0</v>
      </c>
    </row>
    <row r="111" spans="1:10" x14ac:dyDescent="0.25">
      <c r="A111" s="9" t="s">
        <v>75</v>
      </c>
      <c r="B111" s="9" t="s">
        <v>10</v>
      </c>
      <c r="C111" s="10"/>
      <c r="D111" s="10"/>
      <c r="E111" s="10">
        <f>SUM(E102:E110)</f>
        <v>0</v>
      </c>
      <c r="F111" s="9" t="s">
        <v>10</v>
      </c>
      <c r="G111" s="10"/>
      <c r="H111" s="10">
        <f>SUM(H102:H110)</f>
        <v>0</v>
      </c>
      <c r="I111" s="10"/>
      <c r="J111" s="10">
        <f>SUM(J102:J110)</f>
        <v>0</v>
      </c>
    </row>
    <row r="112" spans="1:10" x14ac:dyDescent="0.25">
      <c r="A112" s="9" t="s">
        <v>76</v>
      </c>
      <c r="B112" s="9" t="s">
        <v>10</v>
      </c>
      <c r="C112" s="10"/>
      <c r="D112" s="10"/>
      <c r="E112" s="10"/>
      <c r="F112" s="9" t="s">
        <v>10</v>
      </c>
      <c r="G112" s="10"/>
      <c r="H112" s="10"/>
      <c r="I112" s="10"/>
      <c r="J112" s="10"/>
    </row>
    <row r="113" spans="1:10" x14ac:dyDescent="0.25">
      <c r="A113" s="5" t="s">
        <v>254</v>
      </c>
      <c r="B113" s="5" t="s">
        <v>57</v>
      </c>
      <c r="C113" s="6">
        <v>162</v>
      </c>
      <c r="D113" s="6"/>
      <c r="E113" s="6">
        <f>C113*D113</f>
        <v>0</v>
      </c>
      <c r="F113" s="5" t="s">
        <v>10</v>
      </c>
      <c r="G113" s="6"/>
      <c r="H113" s="6">
        <f>C113*G113</f>
        <v>0</v>
      </c>
      <c r="I113" s="6">
        <f t="shared" ref="I113:J116" si="29">D113+G113</f>
        <v>0</v>
      </c>
      <c r="J113" s="6">
        <f t="shared" si="29"/>
        <v>0</v>
      </c>
    </row>
    <row r="114" spans="1:10" x14ac:dyDescent="0.25">
      <c r="A114" s="5" t="s">
        <v>255</v>
      </c>
      <c r="B114" s="5" t="s">
        <v>57</v>
      </c>
      <c r="C114" s="6">
        <v>92</v>
      </c>
      <c r="D114" s="6"/>
      <c r="E114" s="6">
        <f>C114*D114</f>
        <v>0</v>
      </c>
      <c r="F114" s="5" t="s">
        <v>10</v>
      </c>
      <c r="G114" s="6"/>
      <c r="H114" s="6">
        <f>C114*G114</f>
        <v>0</v>
      </c>
      <c r="I114" s="6">
        <f t="shared" si="29"/>
        <v>0</v>
      </c>
      <c r="J114" s="6">
        <f t="shared" si="29"/>
        <v>0</v>
      </c>
    </row>
    <row r="115" spans="1:10" x14ac:dyDescent="0.25">
      <c r="A115" s="5" t="s">
        <v>256</v>
      </c>
      <c r="B115" s="5" t="s">
        <v>57</v>
      </c>
      <c r="C115" s="6">
        <v>3</v>
      </c>
      <c r="D115" s="6"/>
      <c r="E115" s="6">
        <f>C115*D115</f>
        <v>0</v>
      </c>
      <c r="F115" s="5" t="s">
        <v>10</v>
      </c>
      <c r="G115" s="6"/>
      <c r="H115" s="6">
        <f>C115*G115</f>
        <v>0</v>
      </c>
      <c r="I115" s="6">
        <f t="shared" si="29"/>
        <v>0</v>
      </c>
      <c r="J115" s="6">
        <f t="shared" si="29"/>
        <v>0</v>
      </c>
    </row>
    <row r="116" spans="1:10" x14ac:dyDescent="0.25">
      <c r="A116" s="5" t="s">
        <v>257</v>
      </c>
      <c r="B116" s="5" t="s">
        <v>57</v>
      </c>
      <c r="C116" s="6">
        <v>25</v>
      </c>
      <c r="D116" s="6"/>
      <c r="E116" s="6">
        <f>C116*D116</f>
        <v>0</v>
      </c>
      <c r="F116" s="5" t="s">
        <v>10</v>
      </c>
      <c r="G116" s="6"/>
      <c r="H116" s="6">
        <f>C116*G116</f>
        <v>0</v>
      </c>
      <c r="I116" s="6">
        <f t="shared" si="29"/>
        <v>0</v>
      </c>
      <c r="J116" s="6">
        <f t="shared" si="29"/>
        <v>0</v>
      </c>
    </row>
    <row r="117" spans="1:10" x14ac:dyDescent="0.25">
      <c r="A117" s="14" t="s">
        <v>77</v>
      </c>
      <c r="B117" s="14" t="s">
        <v>10</v>
      </c>
      <c r="C117" s="15"/>
      <c r="D117" s="15"/>
      <c r="E117" s="15"/>
      <c r="F117" s="14" t="s">
        <v>10</v>
      </c>
      <c r="G117" s="15"/>
      <c r="H117" s="15"/>
      <c r="I117" s="15"/>
      <c r="J117" s="15"/>
    </row>
    <row r="118" spans="1:10" x14ac:dyDescent="0.25">
      <c r="A118" s="5" t="s">
        <v>258</v>
      </c>
      <c r="B118" s="5" t="s">
        <v>57</v>
      </c>
      <c r="C118" s="6">
        <v>35</v>
      </c>
      <c r="D118" s="6"/>
      <c r="E118" s="6">
        <f t="shared" ref="E118:E123" si="30">C118*D118</f>
        <v>0</v>
      </c>
      <c r="F118" s="5" t="s">
        <v>10</v>
      </c>
      <c r="G118" s="6"/>
      <c r="H118" s="6">
        <f t="shared" ref="H118:H126" si="31">C118*G118</f>
        <v>0</v>
      </c>
      <c r="I118" s="6">
        <f t="shared" ref="I118:I126" si="32">D118+G118</f>
        <v>0</v>
      </c>
      <c r="J118" s="6">
        <f t="shared" ref="J118:J126" si="33">E118+H118</f>
        <v>0</v>
      </c>
    </row>
    <row r="119" spans="1:10" x14ac:dyDescent="0.25">
      <c r="A119" s="5" t="s">
        <v>259</v>
      </c>
      <c r="B119" s="5" t="s">
        <v>57</v>
      </c>
      <c r="C119" s="6">
        <v>35</v>
      </c>
      <c r="D119" s="6"/>
      <c r="E119" s="6">
        <f t="shared" si="30"/>
        <v>0</v>
      </c>
      <c r="F119" s="5" t="s">
        <v>10</v>
      </c>
      <c r="G119" s="6"/>
      <c r="H119" s="6">
        <f t="shared" si="31"/>
        <v>0</v>
      </c>
      <c r="I119" s="6">
        <f t="shared" si="32"/>
        <v>0</v>
      </c>
      <c r="J119" s="6">
        <f t="shared" si="33"/>
        <v>0</v>
      </c>
    </row>
    <row r="120" spans="1:10" x14ac:dyDescent="0.25">
      <c r="A120" s="5" t="s">
        <v>260</v>
      </c>
      <c r="B120" s="5" t="s">
        <v>57</v>
      </c>
      <c r="C120" s="6">
        <v>35</v>
      </c>
      <c r="D120" s="6"/>
      <c r="E120" s="6">
        <f t="shared" si="30"/>
        <v>0</v>
      </c>
      <c r="F120" s="5" t="s">
        <v>10</v>
      </c>
      <c r="G120" s="6"/>
      <c r="H120" s="6">
        <f t="shared" si="31"/>
        <v>0</v>
      </c>
      <c r="I120" s="6">
        <f t="shared" si="32"/>
        <v>0</v>
      </c>
      <c r="J120" s="6">
        <f t="shared" si="33"/>
        <v>0</v>
      </c>
    </row>
    <row r="121" spans="1:10" x14ac:dyDescent="0.25">
      <c r="A121" s="5" t="s">
        <v>261</v>
      </c>
      <c r="B121" s="5" t="s">
        <v>78</v>
      </c>
      <c r="C121" s="6">
        <v>40</v>
      </c>
      <c r="D121" s="6"/>
      <c r="E121" s="6">
        <f t="shared" si="30"/>
        <v>0</v>
      </c>
      <c r="F121" s="5" t="s">
        <v>10</v>
      </c>
      <c r="G121" s="6"/>
      <c r="H121" s="6">
        <f t="shared" si="31"/>
        <v>0</v>
      </c>
      <c r="I121" s="6">
        <f t="shared" si="32"/>
        <v>0</v>
      </c>
      <c r="J121" s="6">
        <f t="shared" si="33"/>
        <v>0</v>
      </c>
    </row>
    <row r="122" spans="1:10" x14ac:dyDescent="0.25">
      <c r="A122" s="5" t="s">
        <v>262</v>
      </c>
      <c r="B122" s="5" t="s">
        <v>78</v>
      </c>
      <c r="C122" s="6">
        <v>20</v>
      </c>
      <c r="D122" s="6"/>
      <c r="E122" s="6">
        <f t="shared" si="30"/>
        <v>0</v>
      </c>
      <c r="F122" s="5" t="s">
        <v>10</v>
      </c>
      <c r="G122" s="6"/>
      <c r="H122" s="6">
        <f t="shared" si="31"/>
        <v>0</v>
      </c>
      <c r="I122" s="6">
        <f t="shared" si="32"/>
        <v>0</v>
      </c>
      <c r="J122" s="6">
        <f t="shared" si="33"/>
        <v>0</v>
      </c>
    </row>
    <row r="123" spans="1:10" x14ac:dyDescent="0.25">
      <c r="A123" s="5" t="s">
        <v>263</v>
      </c>
      <c r="B123" s="5" t="s">
        <v>78</v>
      </c>
      <c r="C123" s="6">
        <v>75</v>
      </c>
      <c r="D123" s="6"/>
      <c r="E123" s="6">
        <f t="shared" si="30"/>
        <v>0</v>
      </c>
      <c r="F123" s="5" t="s">
        <v>10</v>
      </c>
      <c r="G123" s="6"/>
      <c r="H123" s="6">
        <f t="shared" si="31"/>
        <v>0</v>
      </c>
      <c r="I123" s="6">
        <f t="shared" si="32"/>
        <v>0</v>
      </c>
      <c r="J123" s="6">
        <f t="shared" si="33"/>
        <v>0</v>
      </c>
    </row>
    <row r="124" spans="1:10" x14ac:dyDescent="0.25">
      <c r="A124" s="5" t="s">
        <v>264</v>
      </c>
      <c r="B124" s="5" t="s">
        <v>78</v>
      </c>
      <c r="C124" s="6">
        <v>48</v>
      </c>
      <c r="D124" s="6"/>
      <c r="E124" s="6">
        <f>C124*D124</f>
        <v>0</v>
      </c>
      <c r="F124" s="5" t="s">
        <v>10</v>
      </c>
      <c r="G124" s="6"/>
      <c r="H124" s="6">
        <f t="shared" si="31"/>
        <v>0</v>
      </c>
      <c r="I124" s="6">
        <f t="shared" si="32"/>
        <v>0</v>
      </c>
      <c r="J124" s="6">
        <f t="shared" si="33"/>
        <v>0</v>
      </c>
    </row>
    <row r="125" spans="1:10" x14ac:dyDescent="0.25">
      <c r="A125" s="5" t="s">
        <v>265</v>
      </c>
      <c r="B125" s="5" t="s">
        <v>57</v>
      </c>
      <c r="C125" s="6">
        <v>16</v>
      </c>
      <c r="D125" s="6"/>
      <c r="E125" s="6">
        <f>C125*D125</f>
        <v>0</v>
      </c>
      <c r="F125" s="5" t="s">
        <v>10</v>
      </c>
      <c r="G125" s="6"/>
      <c r="H125" s="6">
        <f t="shared" si="31"/>
        <v>0</v>
      </c>
      <c r="I125" s="6">
        <f t="shared" si="32"/>
        <v>0</v>
      </c>
      <c r="J125" s="6">
        <f t="shared" si="33"/>
        <v>0</v>
      </c>
    </row>
    <row r="126" spans="1:10" x14ac:dyDescent="0.25">
      <c r="A126" s="5" t="s">
        <v>266</v>
      </c>
      <c r="B126" s="5" t="s">
        <v>57</v>
      </c>
      <c r="C126" s="6">
        <v>48</v>
      </c>
      <c r="D126" s="6"/>
      <c r="E126" s="6">
        <f>C126*D126</f>
        <v>0</v>
      </c>
      <c r="F126" s="5" t="s">
        <v>10</v>
      </c>
      <c r="G126" s="6"/>
      <c r="H126" s="6">
        <f t="shared" si="31"/>
        <v>0</v>
      </c>
      <c r="I126" s="6">
        <f t="shared" si="32"/>
        <v>0</v>
      </c>
      <c r="J126" s="6">
        <f t="shared" si="33"/>
        <v>0</v>
      </c>
    </row>
    <row r="127" spans="1:10" x14ac:dyDescent="0.25">
      <c r="A127" s="14" t="s">
        <v>79</v>
      </c>
      <c r="B127" s="14" t="s">
        <v>10</v>
      </c>
      <c r="C127" s="15"/>
      <c r="D127" s="15"/>
      <c r="E127" s="15"/>
      <c r="F127" s="14" t="s">
        <v>10</v>
      </c>
      <c r="G127" s="15"/>
      <c r="H127" s="15"/>
      <c r="I127" s="15"/>
      <c r="J127" s="15"/>
    </row>
    <row r="128" spans="1:10" x14ac:dyDescent="0.25">
      <c r="A128" s="5" t="s">
        <v>80</v>
      </c>
      <c r="B128" s="5" t="s">
        <v>78</v>
      </c>
      <c r="C128" s="6">
        <v>30</v>
      </c>
      <c r="D128" s="6"/>
      <c r="E128" s="6">
        <f>C128*D128</f>
        <v>0</v>
      </c>
      <c r="F128" s="5" t="s">
        <v>10</v>
      </c>
      <c r="G128" s="6"/>
      <c r="H128" s="6">
        <f>C128*G128</f>
        <v>0</v>
      </c>
      <c r="I128" s="6">
        <f t="shared" ref="I128:J130" si="34">D128+G128</f>
        <v>0</v>
      </c>
      <c r="J128" s="6">
        <f t="shared" si="34"/>
        <v>0</v>
      </c>
    </row>
    <row r="129" spans="1:10" x14ac:dyDescent="0.25">
      <c r="A129" s="5" t="s">
        <v>81</v>
      </c>
      <c r="B129" s="5" t="s">
        <v>78</v>
      </c>
      <c r="C129" s="6">
        <v>20</v>
      </c>
      <c r="D129" s="6"/>
      <c r="E129" s="6">
        <f>C129*D129</f>
        <v>0</v>
      </c>
      <c r="F129" s="5" t="s">
        <v>10</v>
      </c>
      <c r="G129" s="6"/>
      <c r="H129" s="6">
        <f>C129*G129</f>
        <v>0</v>
      </c>
      <c r="I129" s="6">
        <f t="shared" si="34"/>
        <v>0</v>
      </c>
      <c r="J129" s="6">
        <f t="shared" si="34"/>
        <v>0</v>
      </c>
    </row>
    <row r="130" spans="1:10" x14ac:dyDescent="0.25">
      <c r="A130" s="5" t="s">
        <v>82</v>
      </c>
      <c r="B130" s="5" t="s">
        <v>78</v>
      </c>
      <c r="C130" s="6">
        <v>140</v>
      </c>
      <c r="D130" s="6"/>
      <c r="E130" s="6">
        <f>C130*D130</f>
        <v>0</v>
      </c>
      <c r="F130" s="5" t="s">
        <v>10</v>
      </c>
      <c r="G130" s="6"/>
      <c r="H130" s="6">
        <f>C130*G130</f>
        <v>0</v>
      </c>
      <c r="I130" s="6">
        <f t="shared" si="34"/>
        <v>0</v>
      </c>
      <c r="J130" s="6">
        <f t="shared" si="34"/>
        <v>0</v>
      </c>
    </row>
    <row r="131" spans="1:10" x14ac:dyDescent="0.25">
      <c r="A131" s="14" t="s">
        <v>83</v>
      </c>
      <c r="B131" s="14" t="s">
        <v>10</v>
      </c>
      <c r="C131" s="15"/>
      <c r="D131" s="15"/>
      <c r="E131" s="15"/>
      <c r="F131" s="14" t="s">
        <v>10</v>
      </c>
      <c r="G131" s="15"/>
      <c r="H131" s="15"/>
      <c r="I131" s="15"/>
      <c r="J131" s="15"/>
    </row>
    <row r="132" spans="1:10" x14ac:dyDescent="0.25">
      <c r="A132" s="5" t="s">
        <v>84</v>
      </c>
      <c r="B132" s="5" t="s">
        <v>78</v>
      </c>
      <c r="C132" s="6">
        <v>70</v>
      </c>
      <c r="D132" s="6"/>
      <c r="E132" s="6">
        <f>C132*D132</f>
        <v>0</v>
      </c>
      <c r="F132" s="5" t="s">
        <v>10</v>
      </c>
      <c r="G132" s="6"/>
      <c r="H132" s="6">
        <f>C132*G132</f>
        <v>0</v>
      </c>
      <c r="I132" s="6">
        <f>D132+G132</f>
        <v>0</v>
      </c>
      <c r="J132" s="6">
        <f>E132+H132</f>
        <v>0</v>
      </c>
    </row>
    <row r="133" spans="1:10" x14ac:dyDescent="0.25">
      <c r="A133" s="5" t="s">
        <v>85</v>
      </c>
      <c r="B133" s="5" t="s">
        <v>78</v>
      </c>
      <c r="C133" s="6">
        <v>95</v>
      </c>
      <c r="D133" s="6"/>
      <c r="E133" s="6">
        <f>C133*D133</f>
        <v>0</v>
      </c>
      <c r="F133" s="5" t="s">
        <v>10</v>
      </c>
      <c r="G133" s="6"/>
      <c r="H133" s="6">
        <f>C133*G133</f>
        <v>0</v>
      </c>
      <c r="I133" s="6">
        <f>D133+G133</f>
        <v>0</v>
      </c>
      <c r="J133" s="6">
        <f>E133+H133</f>
        <v>0</v>
      </c>
    </row>
    <row r="134" spans="1:10" x14ac:dyDescent="0.25">
      <c r="A134" s="14" t="s">
        <v>83</v>
      </c>
      <c r="B134" s="14" t="s">
        <v>10</v>
      </c>
      <c r="C134" s="15"/>
      <c r="D134" s="15"/>
      <c r="E134" s="15"/>
      <c r="F134" s="14" t="s">
        <v>10</v>
      </c>
      <c r="G134" s="15"/>
      <c r="H134" s="15"/>
      <c r="I134" s="15"/>
      <c r="J134" s="15"/>
    </row>
    <row r="135" spans="1:10" x14ac:dyDescent="0.25">
      <c r="A135" s="5" t="s">
        <v>86</v>
      </c>
      <c r="B135" s="5" t="s">
        <v>78</v>
      </c>
      <c r="C135" s="6">
        <v>1360</v>
      </c>
      <c r="D135" s="6"/>
      <c r="E135" s="6">
        <f t="shared" ref="E135:E142" si="35">C135*D135</f>
        <v>0</v>
      </c>
      <c r="F135" s="5" t="s">
        <v>10</v>
      </c>
      <c r="G135" s="6"/>
      <c r="H135" s="6">
        <f t="shared" ref="H135:H142" si="36">C135*G135</f>
        <v>0</v>
      </c>
      <c r="I135" s="6">
        <f t="shared" ref="I135:J142" si="37">D135+G135</f>
        <v>0</v>
      </c>
      <c r="J135" s="6">
        <f t="shared" si="37"/>
        <v>0</v>
      </c>
    </row>
    <row r="136" spans="1:10" x14ac:dyDescent="0.25">
      <c r="A136" s="5" t="s">
        <v>87</v>
      </c>
      <c r="B136" s="5" t="s">
        <v>78</v>
      </c>
      <c r="C136" s="6">
        <v>970</v>
      </c>
      <c r="D136" s="6"/>
      <c r="E136" s="6">
        <f t="shared" si="35"/>
        <v>0</v>
      </c>
      <c r="F136" s="5" t="s">
        <v>10</v>
      </c>
      <c r="G136" s="6"/>
      <c r="H136" s="6">
        <f t="shared" si="36"/>
        <v>0</v>
      </c>
      <c r="I136" s="6">
        <f t="shared" si="37"/>
        <v>0</v>
      </c>
      <c r="J136" s="6">
        <f t="shared" si="37"/>
        <v>0</v>
      </c>
    </row>
    <row r="137" spans="1:10" x14ac:dyDescent="0.25">
      <c r="A137" s="5" t="s">
        <v>88</v>
      </c>
      <c r="B137" s="5" t="s">
        <v>78</v>
      </c>
      <c r="C137" s="6">
        <v>90</v>
      </c>
      <c r="D137" s="6"/>
      <c r="E137" s="6">
        <f t="shared" si="35"/>
        <v>0</v>
      </c>
      <c r="F137" s="5" t="s">
        <v>10</v>
      </c>
      <c r="G137" s="6"/>
      <c r="H137" s="6">
        <f t="shared" si="36"/>
        <v>0</v>
      </c>
      <c r="I137" s="6">
        <f t="shared" si="37"/>
        <v>0</v>
      </c>
      <c r="J137" s="6">
        <f t="shared" si="37"/>
        <v>0</v>
      </c>
    </row>
    <row r="138" spans="1:10" x14ac:dyDescent="0.25">
      <c r="A138" s="5" t="s">
        <v>89</v>
      </c>
      <c r="B138" s="5" t="s">
        <v>78</v>
      </c>
      <c r="C138" s="6">
        <v>30</v>
      </c>
      <c r="D138" s="6"/>
      <c r="E138" s="6">
        <f t="shared" si="35"/>
        <v>0</v>
      </c>
      <c r="F138" s="5" t="s">
        <v>10</v>
      </c>
      <c r="G138" s="6"/>
      <c r="H138" s="6">
        <f t="shared" si="36"/>
        <v>0</v>
      </c>
      <c r="I138" s="6">
        <f t="shared" si="37"/>
        <v>0</v>
      </c>
      <c r="J138" s="6">
        <f t="shared" si="37"/>
        <v>0</v>
      </c>
    </row>
    <row r="139" spans="1:10" x14ac:dyDescent="0.25">
      <c r="A139" s="5" t="s">
        <v>90</v>
      </c>
      <c r="B139" s="5" t="s">
        <v>78</v>
      </c>
      <c r="C139" s="6">
        <v>90</v>
      </c>
      <c r="D139" s="6"/>
      <c r="E139" s="6">
        <f t="shared" si="35"/>
        <v>0</v>
      </c>
      <c r="F139" s="5" t="s">
        <v>10</v>
      </c>
      <c r="G139" s="6"/>
      <c r="H139" s="6">
        <f t="shared" si="36"/>
        <v>0</v>
      </c>
      <c r="I139" s="6">
        <f t="shared" si="37"/>
        <v>0</v>
      </c>
      <c r="J139" s="6">
        <f t="shared" si="37"/>
        <v>0</v>
      </c>
    </row>
    <row r="140" spans="1:10" x14ac:dyDescent="0.25">
      <c r="A140" s="5" t="s">
        <v>91</v>
      </c>
      <c r="B140" s="5" t="s">
        <v>78</v>
      </c>
      <c r="C140" s="6">
        <v>200</v>
      </c>
      <c r="D140" s="6"/>
      <c r="E140" s="6">
        <f t="shared" si="35"/>
        <v>0</v>
      </c>
      <c r="F140" s="5" t="s">
        <v>10</v>
      </c>
      <c r="G140" s="6"/>
      <c r="H140" s="6">
        <f t="shared" si="36"/>
        <v>0</v>
      </c>
      <c r="I140" s="6">
        <f t="shared" si="37"/>
        <v>0</v>
      </c>
      <c r="J140" s="6">
        <f t="shared" si="37"/>
        <v>0</v>
      </c>
    </row>
    <row r="141" spans="1:10" x14ac:dyDescent="0.25">
      <c r="A141" s="5" t="s">
        <v>92</v>
      </c>
      <c r="B141" s="5" t="s">
        <v>78</v>
      </c>
      <c r="C141" s="6">
        <v>130</v>
      </c>
      <c r="D141" s="6"/>
      <c r="E141" s="6">
        <f t="shared" si="35"/>
        <v>0</v>
      </c>
      <c r="F141" s="5" t="s">
        <v>10</v>
      </c>
      <c r="G141" s="6"/>
      <c r="H141" s="6">
        <f t="shared" si="36"/>
        <v>0</v>
      </c>
      <c r="I141" s="6">
        <f t="shared" si="37"/>
        <v>0</v>
      </c>
      <c r="J141" s="6">
        <f t="shared" si="37"/>
        <v>0</v>
      </c>
    </row>
    <row r="142" spans="1:10" x14ac:dyDescent="0.25">
      <c r="A142" s="5" t="s">
        <v>93</v>
      </c>
      <c r="B142" s="5" t="s">
        <v>78</v>
      </c>
      <c r="C142" s="6">
        <v>18</v>
      </c>
      <c r="D142" s="6"/>
      <c r="E142" s="6">
        <f t="shared" si="35"/>
        <v>0</v>
      </c>
      <c r="F142" s="5" t="s">
        <v>10</v>
      </c>
      <c r="G142" s="6"/>
      <c r="H142" s="6">
        <f t="shared" si="36"/>
        <v>0</v>
      </c>
      <c r="I142" s="6">
        <f t="shared" si="37"/>
        <v>0</v>
      </c>
      <c r="J142" s="6">
        <f t="shared" si="37"/>
        <v>0</v>
      </c>
    </row>
    <row r="143" spans="1:10" x14ac:dyDescent="0.25">
      <c r="A143" s="14" t="s">
        <v>94</v>
      </c>
      <c r="B143" s="14" t="s">
        <v>10</v>
      </c>
      <c r="C143" s="15"/>
      <c r="D143" s="15"/>
      <c r="E143" s="15"/>
      <c r="F143" s="14" t="s">
        <v>10</v>
      </c>
      <c r="G143" s="15"/>
      <c r="H143" s="15"/>
      <c r="I143" s="15"/>
      <c r="J143" s="15"/>
    </row>
    <row r="144" spans="1:10" x14ac:dyDescent="0.25">
      <c r="A144" s="14" t="s">
        <v>95</v>
      </c>
      <c r="B144" s="14" t="s">
        <v>10</v>
      </c>
      <c r="C144" s="15"/>
      <c r="D144" s="15"/>
      <c r="E144" s="15"/>
      <c r="F144" s="14" t="s">
        <v>10</v>
      </c>
      <c r="G144" s="15"/>
      <c r="H144" s="15"/>
      <c r="I144" s="15"/>
      <c r="J144" s="15"/>
    </row>
    <row r="145" spans="1:10" x14ac:dyDescent="0.25">
      <c r="A145" s="5" t="s">
        <v>96</v>
      </c>
      <c r="B145" s="5" t="s">
        <v>78</v>
      </c>
      <c r="C145" s="6">
        <v>90</v>
      </c>
      <c r="D145" s="6"/>
      <c r="E145" s="6">
        <f>C145*D145</f>
        <v>0</v>
      </c>
      <c r="F145" s="5" t="s">
        <v>10</v>
      </c>
      <c r="G145" s="6"/>
      <c r="H145" s="6">
        <f>C145*G145</f>
        <v>0</v>
      </c>
      <c r="I145" s="6">
        <f t="shared" ref="I145:J148" si="38">D145+G145</f>
        <v>0</v>
      </c>
      <c r="J145" s="6">
        <f t="shared" si="38"/>
        <v>0</v>
      </c>
    </row>
    <row r="146" spans="1:10" x14ac:dyDescent="0.25">
      <c r="A146" s="5" t="s">
        <v>97</v>
      </c>
      <c r="B146" s="5" t="s">
        <v>78</v>
      </c>
      <c r="C146" s="6">
        <v>210</v>
      </c>
      <c r="D146" s="6"/>
      <c r="E146" s="6">
        <f>C146*D146</f>
        <v>0</v>
      </c>
      <c r="F146" s="5" t="s">
        <v>10</v>
      </c>
      <c r="G146" s="6"/>
      <c r="H146" s="6">
        <f>C146*G146</f>
        <v>0</v>
      </c>
      <c r="I146" s="6">
        <f t="shared" si="38"/>
        <v>0</v>
      </c>
      <c r="J146" s="6">
        <f t="shared" si="38"/>
        <v>0</v>
      </c>
    </row>
    <row r="147" spans="1:10" x14ac:dyDescent="0.25">
      <c r="A147" s="5" t="s">
        <v>98</v>
      </c>
      <c r="B147" s="5" t="s">
        <v>78</v>
      </c>
      <c r="C147" s="6">
        <v>20</v>
      </c>
      <c r="D147" s="6"/>
      <c r="E147" s="6">
        <f>C147*D147</f>
        <v>0</v>
      </c>
      <c r="F147" s="5" t="s">
        <v>10</v>
      </c>
      <c r="G147" s="6"/>
      <c r="H147" s="6">
        <f>C147*G147</f>
        <v>0</v>
      </c>
      <c r="I147" s="6">
        <f t="shared" si="38"/>
        <v>0</v>
      </c>
      <c r="J147" s="6">
        <f t="shared" si="38"/>
        <v>0</v>
      </c>
    </row>
    <row r="148" spans="1:10" x14ac:dyDescent="0.25">
      <c r="A148" s="5" t="s">
        <v>99</v>
      </c>
      <c r="B148" s="5" t="s">
        <v>78</v>
      </c>
      <c r="C148" s="6">
        <v>95</v>
      </c>
      <c r="D148" s="6"/>
      <c r="E148" s="6">
        <f>C148*D148</f>
        <v>0</v>
      </c>
      <c r="F148" s="5" t="s">
        <v>10</v>
      </c>
      <c r="G148" s="6"/>
      <c r="H148" s="6">
        <f>C148*G148</f>
        <v>0</v>
      </c>
      <c r="I148" s="6">
        <f t="shared" si="38"/>
        <v>0</v>
      </c>
      <c r="J148" s="6">
        <f t="shared" si="38"/>
        <v>0</v>
      </c>
    </row>
    <row r="149" spans="1:10" x14ac:dyDescent="0.25">
      <c r="A149" s="14" t="s">
        <v>100</v>
      </c>
      <c r="B149" s="14" t="s">
        <v>10</v>
      </c>
      <c r="C149" s="15"/>
      <c r="D149" s="15"/>
      <c r="E149" s="15"/>
      <c r="F149" s="14" t="s">
        <v>10</v>
      </c>
      <c r="G149" s="15"/>
      <c r="H149" s="15"/>
      <c r="I149" s="15"/>
      <c r="J149" s="15"/>
    </row>
    <row r="150" spans="1:10" x14ac:dyDescent="0.25">
      <c r="A150" s="14" t="s">
        <v>101</v>
      </c>
      <c r="B150" s="14" t="s">
        <v>10</v>
      </c>
      <c r="C150" s="15"/>
      <c r="D150" s="15"/>
      <c r="E150" s="15"/>
      <c r="F150" s="14" t="s">
        <v>10</v>
      </c>
      <c r="G150" s="15"/>
      <c r="H150" s="15"/>
      <c r="I150" s="15"/>
      <c r="J150" s="15"/>
    </row>
    <row r="151" spans="1:10" x14ac:dyDescent="0.25">
      <c r="A151" s="5" t="s">
        <v>102</v>
      </c>
      <c r="B151" s="5" t="s">
        <v>57</v>
      </c>
      <c r="C151" s="6">
        <v>29</v>
      </c>
      <c r="D151" s="6"/>
      <c r="E151" s="6">
        <f t="shared" ref="E151:E156" si="39">C151*D151</f>
        <v>0</v>
      </c>
      <c r="F151" s="5" t="s">
        <v>103</v>
      </c>
      <c r="G151" s="6"/>
      <c r="H151" s="6">
        <f t="shared" ref="H151:H171" si="40">C151*G151</f>
        <v>0</v>
      </c>
      <c r="I151" s="6">
        <f t="shared" ref="I151:I171" si="41">D151+G151</f>
        <v>0</v>
      </c>
      <c r="J151" s="6">
        <f t="shared" ref="J151:J171" si="42">E151+H151</f>
        <v>0</v>
      </c>
    </row>
    <row r="152" spans="1:10" x14ac:dyDescent="0.25">
      <c r="A152" s="5" t="s">
        <v>104</v>
      </c>
      <c r="B152" s="5" t="s">
        <v>57</v>
      </c>
      <c r="C152" s="6">
        <v>2</v>
      </c>
      <c r="D152" s="6"/>
      <c r="E152" s="6">
        <f t="shared" si="39"/>
        <v>0</v>
      </c>
      <c r="F152" s="5" t="s">
        <v>105</v>
      </c>
      <c r="G152" s="6"/>
      <c r="H152" s="6">
        <f t="shared" si="40"/>
        <v>0</v>
      </c>
      <c r="I152" s="6">
        <f t="shared" si="41"/>
        <v>0</v>
      </c>
      <c r="J152" s="6">
        <f t="shared" si="42"/>
        <v>0</v>
      </c>
    </row>
    <row r="153" spans="1:10" x14ac:dyDescent="0.25">
      <c r="A153" s="5" t="s">
        <v>106</v>
      </c>
      <c r="B153" s="5" t="s">
        <v>57</v>
      </c>
      <c r="C153" s="6">
        <v>2</v>
      </c>
      <c r="D153" s="6"/>
      <c r="E153" s="6">
        <f t="shared" si="39"/>
        <v>0</v>
      </c>
      <c r="F153" s="5" t="s">
        <v>107</v>
      </c>
      <c r="G153" s="6"/>
      <c r="H153" s="6">
        <f t="shared" si="40"/>
        <v>0</v>
      </c>
      <c r="I153" s="6">
        <f t="shared" si="41"/>
        <v>0</v>
      </c>
      <c r="J153" s="6">
        <f t="shared" si="42"/>
        <v>0</v>
      </c>
    </row>
    <row r="154" spans="1:10" x14ac:dyDescent="0.25">
      <c r="A154" s="5" t="s">
        <v>267</v>
      </c>
      <c r="B154" s="5" t="s">
        <v>57</v>
      </c>
      <c r="C154" s="6">
        <v>18</v>
      </c>
      <c r="D154" s="6"/>
      <c r="E154" s="6">
        <f t="shared" si="39"/>
        <v>0</v>
      </c>
      <c r="F154" s="5" t="s">
        <v>10</v>
      </c>
      <c r="G154" s="6"/>
      <c r="H154" s="6">
        <f t="shared" si="40"/>
        <v>0</v>
      </c>
      <c r="I154" s="6">
        <f t="shared" si="41"/>
        <v>0</v>
      </c>
      <c r="J154" s="6">
        <f t="shared" si="42"/>
        <v>0</v>
      </c>
    </row>
    <row r="155" spans="1:10" x14ac:dyDescent="0.25">
      <c r="A155" s="5" t="s">
        <v>268</v>
      </c>
      <c r="B155" s="5" t="s">
        <v>57</v>
      </c>
      <c r="C155" s="6">
        <v>15</v>
      </c>
      <c r="D155" s="6"/>
      <c r="E155" s="6">
        <f t="shared" si="39"/>
        <v>0</v>
      </c>
      <c r="F155" s="5" t="s">
        <v>10</v>
      </c>
      <c r="G155" s="6"/>
      <c r="H155" s="6">
        <f t="shared" si="40"/>
        <v>0</v>
      </c>
      <c r="I155" s="6">
        <f t="shared" si="41"/>
        <v>0</v>
      </c>
      <c r="J155" s="6">
        <f t="shared" si="42"/>
        <v>0</v>
      </c>
    </row>
    <row r="156" spans="1:10" x14ac:dyDescent="0.25">
      <c r="A156" s="5" t="s">
        <v>269</v>
      </c>
      <c r="B156" s="5" t="s">
        <v>57</v>
      </c>
      <c r="C156" s="6">
        <v>6</v>
      </c>
      <c r="D156" s="6"/>
      <c r="E156" s="6">
        <f t="shared" si="39"/>
        <v>0</v>
      </c>
      <c r="F156" s="5" t="s">
        <v>10</v>
      </c>
      <c r="G156" s="6"/>
      <c r="H156" s="6">
        <f t="shared" si="40"/>
        <v>0</v>
      </c>
      <c r="I156" s="6">
        <f t="shared" si="41"/>
        <v>0</v>
      </c>
      <c r="J156" s="6">
        <f t="shared" si="42"/>
        <v>0</v>
      </c>
    </row>
    <row r="157" spans="1:10" x14ac:dyDescent="0.25">
      <c r="A157" s="5" t="s">
        <v>270</v>
      </c>
      <c r="B157" s="5" t="s">
        <v>57</v>
      </c>
      <c r="C157" s="6">
        <v>24</v>
      </c>
      <c r="D157" s="6"/>
      <c r="E157" s="6">
        <f>C157*D157</f>
        <v>0</v>
      </c>
      <c r="F157" s="5" t="s">
        <v>10</v>
      </c>
      <c r="G157" s="6"/>
      <c r="H157" s="6">
        <f t="shared" si="40"/>
        <v>0</v>
      </c>
      <c r="I157" s="6">
        <f t="shared" si="41"/>
        <v>0</v>
      </c>
      <c r="J157" s="6">
        <f t="shared" si="42"/>
        <v>0</v>
      </c>
    </row>
    <row r="158" spans="1:10" x14ac:dyDescent="0.25">
      <c r="A158" s="5" t="s">
        <v>271</v>
      </c>
      <c r="B158" s="5" t="s">
        <v>57</v>
      </c>
      <c r="C158" s="6">
        <v>15</v>
      </c>
      <c r="D158" s="6"/>
      <c r="E158" s="6">
        <f>C158*D158</f>
        <v>0</v>
      </c>
      <c r="F158" s="5" t="s">
        <v>10</v>
      </c>
      <c r="G158" s="6"/>
      <c r="H158" s="6">
        <f t="shared" si="40"/>
        <v>0</v>
      </c>
      <c r="I158" s="6">
        <f t="shared" si="41"/>
        <v>0</v>
      </c>
      <c r="J158" s="6">
        <f t="shared" si="42"/>
        <v>0</v>
      </c>
    </row>
    <row r="159" spans="1:10" x14ac:dyDescent="0.25">
      <c r="A159" s="5" t="s">
        <v>272</v>
      </c>
      <c r="B159" s="5" t="s">
        <v>57</v>
      </c>
      <c r="C159" s="6">
        <v>39</v>
      </c>
      <c r="D159" s="6"/>
      <c r="E159" s="6">
        <f>C159*D159</f>
        <v>0</v>
      </c>
      <c r="F159" s="5" t="s">
        <v>10</v>
      </c>
      <c r="G159" s="6"/>
      <c r="H159" s="6">
        <f t="shared" si="40"/>
        <v>0</v>
      </c>
      <c r="I159" s="6">
        <f t="shared" si="41"/>
        <v>0</v>
      </c>
      <c r="J159" s="6">
        <f t="shared" si="42"/>
        <v>0</v>
      </c>
    </row>
    <row r="160" spans="1:10" x14ac:dyDescent="0.25">
      <c r="A160" s="5" t="s">
        <v>273</v>
      </c>
      <c r="B160" s="5" t="s">
        <v>57</v>
      </c>
      <c r="C160" s="6">
        <v>99</v>
      </c>
      <c r="D160" s="6"/>
      <c r="E160" s="6">
        <f t="shared" ref="E160:E165" si="43">C160*D160</f>
        <v>0</v>
      </c>
      <c r="F160" s="5" t="s">
        <v>10</v>
      </c>
      <c r="G160" s="6"/>
      <c r="H160" s="6">
        <f t="shared" si="40"/>
        <v>0</v>
      </c>
      <c r="I160" s="6">
        <f t="shared" si="41"/>
        <v>0</v>
      </c>
      <c r="J160" s="6">
        <f t="shared" si="42"/>
        <v>0</v>
      </c>
    </row>
    <row r="161" spans="1:10" x14ac:dyDescent="0.25">
      <c r="A161" s="5" t="s">
        <v>307</v>
      </c>
      <c r="B161" s="5" t="s">
        <v>57</v>
      </c>
      <c r="C161" s="6">
        <v>35</v>
      </c>
      <c r="D161" s="6"/>
      <c r="E161" s="6">
        <f t="shared" si="43"/>
        <v>0</v>
      </c>
      <c r="F161" s="5" t="s">
        <v>10</v>
      </c>
      <c r="G161" s="6"/>
      <c r="H161" s="6">
        <f t="shared" si="40"/>
        <v>0</v>
      </c>
      <c r="I161" s="6">
        <f t="shared" si="41"/>
        <v>0</v>
      </c>
      <c r="J161" s="6">
        <f t="shared" si="42"/>
        <v>0</v>
      </c>
    </row>
    <row r="162" spans="1:10" x14ac:dyDescent="0.25">
      <c r="A162" s="5" t="s">
        <v>274</v>
      </c>
      <c r="B162" s="5" t="s">
        <v>57</v>
      </c>
      <c r="C162" s="6">
        <v>24</v>
      </c>
      <c r="D162" s="6"/>
      <c r="E162" s="6">
        <f t="shared" si="43"/>
        <v>0</v>
      </c>
      <c r="F162" s="5" t="s">
        <v>10</v>
      </c>
      <c r="G162" s="6"/>
      <c r="H162" s="6">
        <f t="shared" si="40"/>
        <v>0</v>
      </c>
      <c r="I162" s="6">
        <f t="shared" si="41"/>
        <v>0</v>
      </c>
      <c r="J162" s="6">
        <f t="shared" si="42"/>
        <v>0</v>
      </c>
    </row>
    <row r="163" spans="1:10" x14ac:dyDescent="0.25">
      <c r="A163" s="5" t="s">
        <v>275</v>
      </c>
      <c r="B163" s="5" t="s">
        <v>57</v>
      </c>
      <c r="C163" s="6">
        <v>1</v>
      </c>
      <c r="D163" s="6"/>
      <c r="E163" s="6">
        <f t="shared" si="43"/>
        <v>0</v>
      </c>
      <c r="F163" s="5" t="s">
        <v>10</v>
      </c>
      <c r="G163" s="6"/>
      <c r="H163" s="6">
        <f t="shared" si="40"/>
        <v>0</v>
      </c>
      <c r="I163" s="6">
        <f t="shared" si="41"/>
        <v>0</v>
      </c>
      <c r="J163" s="6">
        <f t="shared" si="42"/>
        <v>0</v>
      </c>
    </row>
    <row r="164" spans="1:10" x14ac:dyDescent="0.25">
      <c r="A164" s="5" t="s">
        <v>276</v>
      </c>
      <c r="B164" s="5" t="s">
        <v>57</v>
      </c>
      <c r="C164" s="6">
        <v>1</v>
      </c>
      <c r="D164" s="6"/>
      <c r="E164" s="6">
        <f t="shared" si="43"/>
        <v>0</v>
      </c>
      <c r="F164" s="5" t="s">
        <v>10</v>
      </c>
      <c r="G164" s="6"/>
      <c r="H164" s="6">
        <f t="shared" si="40"/>
        <v>0</v>
      </c>
      <c r="I164" s="6">
        <f t="shared" si="41"/>
        <v>0</v>
      </c>
      <c r="J164" s="6">
        <f t="shared" si="42"/>
        <v>0</v>
      </c>
    </row>
    <row r="165" spans="1:10" x14ac:dyDescent="0.25">
      <c r="A165" s="5" t="s">
        <v>308</v>
      </c>
      <c r="B165" s="5" t="s">
        <v>57</v>
      </c>
      <c r="C165" s="6">
        <v>2</v>
      </c>
      <c r="D165" s="6"/>
      <c r="E165" s="6">
        <f t="shared" si="43"/>
        <v>0</v>
      </c>
      <c r="F165" s="5" t="s">
        <v>10</v>
      </c>
      <c r="G165" s="6"/>
      <c r="H165" s="6">
        <f t="shared" si="40"/>
        <v>0</v>
      </c>
      <c r="I165" s="6">
        <f t="shared" si="41"/>
        <v>0</v>
      </c>
      <c r="J165" s="6">
        <f t="shared" si="42"/>
        <v>0</v>
      </c>
    </row>
    <row r="166" spans="1:10" x14ac:dyDescent="0.25">
      <c r="A166" s="5" t="s">
        <v>277</v>
      </c>
      <c r="B166" s="5" t="s">
        <v>57</v>
      </c>
      <c r="C166" s="6">
        <v>58</v>
      </c>
      <c r="D166" s="6"/>
      <c r="E166" s="6">
        <f t="shared" ref="E166:E171" si="44">C166*D166</f>
        <v>0</v>
      </c>
      <c r="F166" s="5" t="s">
        <v>10</v>
      </c>
      <c r="G166" s="6"/>
      <c r="H166" s="6">
        <f t="shared" si="40"/>
        <v>0</v>
      </c>
      <c r="I166" s="6">
        <f t="shared" si="41"/>
        <v>0</v>
      </c>
      <c r="J166" s="6">
        <f t="shared" si="42"/>
        <v>0</v>
      </c>
    </row>
    <row r="167" spans="1:10" x14ac:dyDescent="0.25">
      <c r="A167" s="5" t="s">
        <v>278</v>
      </c>
      <c r="B167" s="5" t="s">
        <v>57</v>
      </c>
      <c r="C167" s="6">
        <v>26</v>
      </c>
      <c r="D167" s="6"/>
      <c r="E167" s="6">
        <f t="shared" si="44"/>
        <v>0</v>
      </c>
      <c r="F167" s="5" t="s">
        <v>10</v>
      </c>
      <c r="G167" s="6"/>
      <c r="H167" s="6">
        <f t="shared" si="40"/>
        <v>0</v>
      </c>
      <c r="I167" s="6">
        <f t="shared" si="41"/>
        <v>0</v>
      </c>
      <c r="J167" s="6">
        <f t="shared" si="42"/>
        <v>0</v>
      </c>
    </row>
    <row r="168" spans="1:10" x14ac:dyDescent="0.25">
      <c r="A168" s="5" t="s">
        <v>279</v>
      </c>
      <c r="B168" s="5" t="s">
        <v>57</v>
      </c>
      <c r="C168" s="6">
        <v>4</v>
      </c>
      <c r="D168" s="6"/>
      <c r="E168" s="6">
        <f t="shared" si="44"/>
        <v>0</v>
      </c>
      <c r="F168" s="5" t="s">
        <v>10</v>
      </c>
      <c r="G168" s="6"/>
      <c r="H168" s="6">
        <f t="shared" si="40"/>
        <v>0</v>
      </c>
      <c r="I168" s="6">
        <f t="shared" si="41"/>
        <v>0</v>
      </c>
      <c r="J168" s="6">
        <f t="shared" si="42"/>
        <v>0</v>
      </c>
    </row>
    <row r="169" spans="1:10" x14ac:dyDescent="0.25">
      <c r="A169" s="5" t="s">
        <v>280</v>
      </c>
      <c r="B169" s="5" t="s">
        <v>57</v>
      </c>
      <c r="C169" s="6">
        <v>2</v>
      </c>
      <c r="D169" s="6"/>
      <c r="E169" s="6">
        <f t="shared" si="44"/>
        <v>0</v>
      </c>
      <c r="F169" s="5" t="s">
        <v>10</v>
      </c>
      <c r="G169" s="6"/>
      <c r="H169" s="6">
        <f t="shared" si="40"/>
        <v>0</v>
      </c>
      <c r="I169" s="6">
        <f t="shared" si="41"/>
        <v>0</v>
      </c>
      <c r="J169" s="6">
        <f t="shared" si="42"/>
        <v>0</v>
      </c>
    </row>
    <row r="170" spans="1:10" x14ac:dyDescent="0.25">
      <c r="A170" s="5" t="s">
        <v>282</v>
      </c>
      <c r="B170" s="5" t="s">
        <v>57</v>
      </c>
      <c r="C170" s="6">
        <v>3</v>
      </c>
      <c r="D170" s="6"/>
      <c r="E170" s="6">
        <f t="shared" si="44"/>
        <v>0</v>
      </c>
      <c r="F170" s="5" t="s">
        <v>10</v>
      </c>
      <c r="G170" s="6"/>
      <c r="H170" s="6">
        <f t="shared" si="40"/>
        <v>0</v>
      </c>
      <c r="I170" s="6">
        <f t="shared" si="41"/>
        <v>0</v>
      </c>
      <c r="J170" s="6">
        <f t="shared" si="42"/>
        <v>0</v>
      </c>
    </row>
    <row r="171" spans="1:10" x14ac:dyDescent="0.25">
      <c r="A171" s="5" t="s">
        <v>281</v>
      </c>
      <c r="B171" s="5" t="s">
        <v>57</v>
      </c>
      <c r="C171" s="6">
        <v>3</v>
      </c>
      <c r="D171" s="6"/>
      <c r="E171" s="6">
        <f t="shared" si="44"/>
        <v>0</v>
      </c>
      <c r="F171" s="5" t="s">
        <v>10</v>
      </c>
      <c r="G171" s="6"/>
      <c r="H171" s="6">
        <f t="shared" si="40"/>
        <v>0</v>
      </c>
      <c r="I171" s="6">
        <f t="shared" si="41"/>
        <v>0</v>
      </c>
      <c r="J171" s="6">
        <f t="shared" si="42"/>
        <v>0</v>
      </c>
    </row>
    <row r="172" spans="1:10" x14ac:dyDescent="0.25">
      <c r="A172" s="14" t="s">
        <v>108</v>
      </c>
      <c r="B172" s="14" t="s">
        <v>10</v>
      </c>
      <c r="C172" s="15"/>
      <c r="D172" s="15"/>
      <c r="E172" s="15"/>
      <c r="F172" s="14" t="s">
        <v>10</v>
      </c>
      <c r="G172" s="15"/>
      <c r="H172" s="15"/>
      <c r="I172" s="15"/>
      <c r="J172" s="15"/>
    </row>
    <row r="173" spans="1:10" x14ac:dyDescent="0.25">
      <c r="A173" s="5" t="s">
        <v>109</v>
      </c>
      <c r="B173" s="5" t="s">
        <v>57</v>
      </c>
      <c r="C173" s="6">
        <v>1</v>
      </c>
      <c r="D173" s="6"/>
      <c r="E173" s="6">
        <f>C173*D173</f>
        <v>0</v>
      </c>
      <c r="F173" s="5" t="s">
        <v>10</v>
      </c>
      <c r="G173" s="6"/>
      <c r="H173" s="6">
        <f>C173*G173</f>
        <v>0</v>
      </c>
      <c r="I173" s="6">
        <f t="shared" ref="I173:J175" si="45">D173+G173</f>
        <v>0</v>
      </c>
      <c r="J173" s="6">
        <f t="shared" si="45"/>
        <v>0</v>
      </c>
    </row>
    <row r="174" spans="1:10" x14ac:dyDescent="0.25">
      <c r="A174" s="5" t="s">
        <v>110</v>
      </c>
      <c r="B174" s="5" t="s">
        <v>57</v>
      </c>
      <c r="C174" s="6">
        <v>5</v>
      </c>
      <c r="D174" s="6"/>
      <c r="E174" s="6">
        <f>C174*D174</f>
        <v>0</v>
      </c>
      <c r="F174" s="5" t="s">
        <v>10</v>
      </c>
      <c r="G174" s="6"/>
      <c r="H174" s="6">
        <f>C174*G174</f>
        <v>0</v>
      </c>
      <c r="I174" s="6">
        <f t="shared" si="45"/>
        <v>0</v>
      </c>
      <c r="J174" s="6">
        <f t="shared" si="45"/>
        <v>0</v>
      </c>
    </row>
    <row r="175" spans="1:10" x14ac:dyDescent="0.25">
      <c r="A175" s="5" t="s">
        <v>111</v>
      </c>
      <c r="B175" s="5" t="s">
        <v>57</v>
      </c>
      <c r="C175" s="6">
        <v>1</v>
      </c>
      <c r="D175" s="6"/>
      <c r="E175" s="6">
        <f>C175*D175</f>
        <v>0</v>
      </c>
      <c r="F175" s="5" t="s">
        <v>10</v>
      </c>
      <c r="G175" s="6"/>
      <c r="H175" s="6">
        <f>C175*G175</f>
        <v>0</v>
      </c>
      <c r="I175" s="6">
        <f t="shared" si="45"/>
        <v>0</v>
      </c>
      <c r="J175" s="6">
        <f t="shared" si="45"/>
        <v>0</v>
      </c>
    </row>
    <row r="176" spans="1:10" x14ac:dyDescent="0.25">
      <c r="A176" s="14" t="s">
        <v>112</v>
      </c>
      <c r="B176" s="14" t="s">
        <v>10</v>
      </c>
      <c r="C176" s="15"/>
      <c r="D176" s="15"/>
      <c r="E176" s="15"/>
      <c r="F176" s="14" t="s">
        <v>10</v>
      </c>
      <c r="G176" s="15"/>
      <c r="H176" s="15"/>
      <c r="I176" s="15"/>
      <c r="J176" s="15"/>
    </row>
    <row r="177" spans="1:10" x14ac:dyDescent="0.25">
      <c r="A177" s="14" t="s">
        <v>113</v>
      </c>
      <c r="B177" s="14" t="s">
        <v>10</v>
      </c>
      <c r="C177" s="15"/>
      <c r="D177" s="15"/>
      <c r="E177" s="15"/>
      <c r="F177" s="14" t="s">
        <v>10</v>
      </c>
      <c r="G177" s="15"/>
      <c r="H177" s="15"/>
      <c r="I177" s="15"/>
      <c r="J177" s="15"/>
    </row>
    <row r="178" spans="1:10" x14ac:dyDescent="0.25">
      <c r="A178" s="5" t="s">
        <v>114</v>
      </c>
      <c r="B178" s="5" t="s">
        <v>57</v>
      </c>
      <c r="C178" s="6">
        <v>8</v>
      </c>
      <c r="D178" s="6"/>
      <c r="E178" s="6">
        <f>C178*D178</f>
        <v>0</v>
      </c>
      <c r="F178" s="5" t="s">
        <v>10</v>
      </c>
      <c r="G178" s="6"/>
      <c r="H178" s="6">
        <f>C178*G178</f>
        <v>0</v>
      </c>
      <c r="I178" s="6">
        <f>D178+G178</f>
        <v>0</v>
      </c>
      <c r="J178" s="6">
        <f>E178+H178</f>
        <v>0</v>
      </c>
    </row>
    <row r="179" spans="1:10" x14ac:dyDescent="0.25">
      <c r="A179" s="14" t="s">
        <v>115</v>
      </c>
      <c r="B179" s="14" t="s">
        <v>10</v>
      </c>
      <c r="C179" s="15"/>
      <c r="D179" s="15"/>
      <c r="E179" s="15"/>
      <c r="F179" s="14" t="s">
        <v>10</v>
      </c>
      <c r="G179" s="15"/>
      <c r="H179" s="15"/>
      <c r="I179" s="15"/>
      <c r="J179" s="15"/>
    </row>
    <row r="180" spans="1:10" x14ac:dyDescent="0.25">
      <c r="A180" s="14" t="s">
        <v>116</v>
      </c>
      <c r="B180" s="14" t="s">
        <v>10</v>
      </c>
      <c r="C180" s="15"/>
      <c r="D180" s="15"/>
      <c r="E180" s="15"/>
      <c r="F180" s="14" t="s">
        <v>10</v>
      </c>
      <c r="G180" s="15"/>
      <c r="H180" s="15"/>
      <c r="I180" s="15"/>
      <c r="J180" s="15"/>
    </row>
    <row r="181" spans="1:10" x14ac:dyDescent="0.25">
      <c r="A181" s="5" t="s">
        <v>117</v>
      </c>
      <c r="B181" s="5" t="s">
        <v>57</v>
      </c>
      <c r="C181" s="6">
        <v>5</v>
      </c>
      <c r="D181" s="6"/>
      <c r="E181" s="6">
        <f>C181*D181</f>
        <v>0</v>
      </c>
      <c r="F181" s="5" t="s">
        <v>10</v>
      </c>
      <c r="G181" s="6"/>
      <c r="H181" s="6">
        <f>C181*G181</f>
        <v>0</v>
      </c>
      <c r="I181" s="6">
        <f>D181+G181</f>
        <v>0</v>
      </c>
      <c r="J181" s="6">
        <f>E181+H181</f>
        <v>0</v>
      </c>
    </row>
    <row r="182" spans="1:10" x14ac:dyDescent="0.25">
      <c r="A182" s="14" t="s">
        <v>115</v>
      </c>
      <c r="B182" s="14" t="s">
        <v>10</v>
      </c>
      <c r="C182" s="15"/>
      <c r="D182" s="15"/>
      <c r="E182" s="15"/>
      <c r="F182" s="14" t="s">
        <v>10</v>
      </c>
      <c r="G182" s="15"/>
      <c r="H182" s="15"/>
      <c r="I182" s="15"/>
      <c r="J182" s="15"/>
    </row>
    <row r="183" spans="1:10" x14ac:dyDescent="0.25">
      <c r="A183" s="14" t="s">
        <v>118</v>
      </c>
      <c r="B183" s="14" t="s">
        <v>10</v>
      </c>
      <c r="C183" s="15"/>
      <c r="D183" s="15"/>
      <c r="E183" s="15"/>
      <c r="F183" s="14" t="s">
        <v>10</v>
      </c>
      <c r="G183" s="15"/>
      <c r="H183" s="15"/>
      <c r="I183" s="15"/>
      <c r="J183" s="15"/>
    </row>
    <row r="184" spans="1:10" x14ac:dyDescent="0.25">
      <c r="A184" s="5" t="s">
        <v>119</v>
      </c>
      <c r="B184" s="5" t="s">
        <v>57</v>
      </c>
      <c r="C184" s="6">
        <v>132</v>
      </c>
      <c r="D184" s="6"/>
      <c r="E184" s="6">
        <f>C184*D184</f>
        <v>0</v>
      </c>
      <c r="F184" s="5" t="s">
        <v>10</v>
      </c>
      <c r="G184" s="6"/>
      <c r="H184" s="6">
        <f>C184*G184</f>
        <v>0</v>
      </c>
      <c r="I184" s="6">
        <f>D184+G184</f>
        <v>0</v>
      </c>
      <c r="J184" s="6">
        <f>E184+H184</f>
        <v>0</v>
      </c>
    </row>
    <row r="185" spans="1:10" x14ac:dyDescent="0.25">
      <c r="A185" s="14" t="s">
        <v>120</v>
      </c>
      <c r="B185" s="14" t="s">
        <v>10</v>
      </c>
      <c r="C185" s="15"/>
      <c r="D185" s="15"/>
      <c r="E185" s="15"/>
      <c r="F185" s="14" t="s">
        <v>10</v>
      </c>
      <c r="G185" s="15"/>
      <c r="H185" s="15"/>
      <c r="I185" s="15"/>
      <c r="J185" s="15"/>
    </row>
    <row r="186" spans="1:10" x14ac:dyDescent="0.25">
      <c r="A186" s="14" t="s">
        <v>121</v>
      </c>
      <c r="B186" s="14" t="s">
        <v>10</v>
      </c>
      <c r="C186" s="15"/>
      <c r="D186" s="15"/>
      <c r="E186" s="15"/>
      <c r="F186" s="14" t="s">
        <v>10</v>
      </c>
      <c r="G186" s="15"/>
      <c r="H186" s="15"/>
      <c r="I186" s="15"/>
      <c r="J186" s="15"/>
    </row>
    <row r="187" spans="1:10" x14ac:dyDescent="0.25">
      <c r="A187" s="5" t="s">
        <v>122</v>
      </c>
      <c r="B187" s="5" t="s">
        <v>78</v>
      </c>
      <c r="C187" s="6">
        <v>60</v>
      </c>
      <c r="D187" s="6"/>
      <c r="E187" s="6">
        <f>C187*D187</f>
        <v>0</v>
      </c>
      <c r="F187" s="5" t="s">
        <v>10</v>
      </c>
      <c r="G187" s="6"/>
      <c r="H187" s="6">
        <f>C187*G187</f>
        <v>0</v>
      </c>
      <c r="I187" s="6">
        <f t="shared" ref="I187:J191" si="46">D187+G187</f>
        <v>0</v>
      </c>
      <c r="J187" s="6">
        <f t="shared" si="46"/>
        <v>0</v>
      </c>
    </row>
    <row r="188" spans="1:10" x14ac:dyDescent="0.25">
      <c r="A188" s="5" t="s">
        <v>123</v>
      </c>
      <c r="B188" s="5" t="s">
        <v>78</v>
      </c>
      <c r="C188" s="6">
        <v>20</v>
      </c>
      <c r="D188" s="6"/>
      <c r="E188" s="6">
        <f>C188*D188</f>
        <v>0</v>
      </c>
      <c r="F188" s="5" t="s">
        <v>10</v>
      </c>
      <c r="G188" s="6"/>
      <c r="H188" s="6">
        <f>C188*G188</f>
        <v>0</v>
      </c>
      <c r="I188" s="6">
        <f t="shared" si="46"/>
        <v>0</v>
      </c>
      <c r="J188" s="6">
        <f t="shared" si="46"/>
        <v>0</v>
      </c>
    </row>
    <row r="189" spans="1:10" x14ac:dyDescent="0.25">
      <c r="A189" s="5" t="s">
        <v>283</v>
      </c>
      <c r="B189" s="5" t="s">
        <v>124</v>
      </c>
      <c r="C189" s="6">
        <v>1</v>
      </c>
      <c r="D189" s="6"/>
      <c r="E189" s="6">
        <f>C189*D189</f>
        <v>0</v>
      </c>
      <c r="F189" s="5" t="s">
        <v>10</v>
      </c>
      <c r="G189" s="6"/>
      <c r="H189" s="6">
        <f>C189*G189</f>
        <v>0</v>
      </c>
      <c r="I189" s="6">
        <f t="shared" si="46"/>
        <v>0</v>
      </c>
      <c r="J189" s="6">
        <f t="shared" si="46"/>
        <v>0</v>
      </c>
    </row>
    <row r="190" spans="1:10" x14ac:dyDescent="0.25">
      <c r="A190" s="5" t="s">
        <v>284</v>
      </c>
      <c r="B190" s="5" t="s">
        <v>57</v>
      </c>
      <c r="C190" s="6">
        <v>12</v>
      </c>
      <c r="D190" s="6"/>
      <c r="E190" s="6">
        <f>C190*D190</f>
        <v>0</v>
      </c>
      <c r="F190" s="5" t="s">
        <v>10</v>
      </c>
      <c r="G190" s="6"/>
      <c r="H190" s="6">
        <f>C190*G190</f>
        <v>0</v>
      </c>
      <c r="I190" s="6">
        <f t="shared" si="46"/>
        <v>0</v>
      </c>
      <c r="J190" s="6">
        <f t="shared" si="46"/>
        <v>0</v>
      </c>
    </row>
    <row r="191" spans="1:10" x14ac:dyDescent="0.25">
      <c r="A191" s="5" t="s">
        <v>125</v>
      </c>
      <c r="B191" s="5" t="s">
        <v>78</v>
      </c>
      <c r="C191" s="6">
        <v>15</v>
      </c>
      <c r="D191" s="6"/>
      <c r="E191" s="6">
        <f>C191*D191</f>
        <v>0</v>
      </c>
      <c r="F191" s="5" t="s">
        <v>10</v>
      </c>
      <c r="G191" s="6"/>
      <c r="H191" s="6">
        <f>C191*G191</f>
        <v>0</v>
      </c>
      <c r="I191" s="6">
        <f t="shared" si="46"/>
        <v>0</v>
      </c>
      <c r="J191" s="6">
        <f t="shared" si="46"/>
        <v>0</v>
      </c>
    </row>
    <row r="192" spans="1:10" x14ac:dyDescent="0.25">
      <c r="A192" s="1" t="s">
        <v>285</v>
      </c>
      <c r="B192" s="1" t="s">
        <v>10</v>
      </c>
      <c r="C192" s="2"/>
      <c r="D192" s="2"/>
      <c r="E192" s="2"/>
      <c r="F192" s="1" t="s">
        <v>10</v>
      </c>
      <c r="G192" s="2"/>
      <c r="H192" s="2"/>
      <c r="I192" s="2"/>
      <c r="J192" s="2"/>
    </row>
    <row r="193" spans="1:11" x14ac:dyDescent="0.25">
      <c r="A193" s="5" t="s">
        <v>286</v>
      </c>
      <c r="B193" s="5" t="s">
        <v>126</v>
      </c>
      <c r="C193" s="6">
        <v>29</v>
      </c>
      <c r="D193" s="6"/>
      <c r="E193" s="6">
        <f t="shared" ref="E193:E210" si="47">C193*D193</f>
        <v>0</v>
      </c>
      <c r="F193" s="5" t="s">
        <v>10</v>
      </c>
      <c r="G193" s="6"/>
      <c r="H193" s="6">
        <f t="shared" ref="H193:H210" si="48">C193*G193</f>
        <v>0</v>
      </c>
      <c r="I193" s="6">
        <f t="shared" ref="I193:I210" si="49">D193+G193</f>
        <v>0</v>
      </c>
      <c r="J193" s="6">
        <f t="shared" ref="J193:J210" si="50">E193+H193</f>
        <v>0</v>
      </c>
    </row>
    <row r="194" spans="1:11" x14ac:dyDescent="0.25">
      <c r="A194" s="5" t="s">
        <v>287</v>
      </c>
      <c r="B194" s="5" t="s">
        <v>127</v>
      </c>
      <c r="C194" s="6">
        <v>59</v>
      </c>
      <c r="D194" s="6"/>
      <c r="E194" s="6">
        <f t="shared" si="47"/>
        <v>0</v>
      </c>
      <c r="F194" s="5" t="s">
        <v>10</v>
      </c>
      <c r="G194" s="6"/>
      <c r="H194" s="6">
        <f t="shared" si="48"/>
        <v>0</v>
      </c>
      <c r="I194" s="6">
        <f t="shared" si="49"/>
        <v>0</v>
      </c>
      <c r="J194" s="6">
        <f t="shared" si="50"/>
        <v>0</v>
      </c>
    </row>
    <row r="195" spans="1:11" x14ac:dyDescent="0.25">
      <c r="A195" s="5" t="s">
        <v>289</v>
      </c>
      <c r="B195" s="5" t="s">
        <v>128</v>
      </c>
      <c r="C195" s="6">
        <v>18</v>
      </c>
      <c r="D195" s="6"/>
      <c r="E195" s="6">
        <f t="shared" si="47"/>
        <v>0</v>
      </c>
      <c r="F195" s="5" t="s">
        <v>10</v>
      </c>
      <c r="G195" s="6"/>
      <c r="H195" s="6">
        <f t="shared" si="48"/>
        <v>0</v>
      </c>
      <c r="I195" s="6">
        <f t="shared" si="49"/>
        <v>0</v>
      </c>
      <c r="J195" s="6">
        <f t="shared" si="50"/>
        <v>0</v>
      </c>
    </row>
    <row r="196" spans="1:11" x14ac:dyDescent="0.25">
      <c r="A196" s="5" t="s">
        <v>288</v>
      </c>
      <c r="B196" s="5" t="s">
        <v>129</v>
      </c>
      <c r="C196" s="6">
        <v>5</v>
      </c>
      <c r="D196" s="6"/>
      <c r="E196" s="6">
        <f t="shared" si="47"/>
        <v>0</v>
      </c>
      <c r="F196" s="5" t="s">
        <v>10</v>
      </c>
      <c r="G196" s="6"/>
      <c r="H196" s="6">
        <f t="shared" si="48"/>
        <v>0</v>
      </c>
      <c r="I196" s="6">
        <f t="shared" si="49"/>
        <v>0</v>
      </c>
      <c r="J196" s="6">
        <f t="shared" si="50"/>
        <v>0</v>
      </c>
    </row>
    <row r="197" spans="1:11" x14ac:dyDescent="0.25">
      <c r="A197" s="5" t="s">
        <v>290</v>
      </c>
      <c r="B197" s="5" t="s">
        <v>130</v>
      </c>
      <c r="C197" s="6">
        <v>16</v>
      </c>
      <c r="D197" s="6"/>
      <c r="E197" s="6">
        <f t="shared" si="47"/>
        <v>0</v>
      </c>
      <c r="F197" s="5" t="s">
        <v>10</v>
      </c>
      <c r="G197" s="6"/>
      <c r="H197" s="6">
        <f t="shared" si="48"/>
        <v>0</v>
      </c>
      <c r="I197" s="6">
        <f t="shared" si="49"/>
        <v>0</v>
      </c>
      <c r="J197" s="6">
        <f t="shared" si="50"/>
        <v>0</v>
      </c>
    </row>
    <row r="198" spans="1:11" x14ac:dyDescent="0.25">
      <c r="A198" s="5" t="s">
        <v>291</v>
      </c>
      <c r="B198" s="5" t="s">
        <v>131</v>
      </c>
      <c r="C198" s="6">
        <v>5</v>
      </c>
      <c r="D198" s="6"/>
      <c r="E198" s="6">
        <f t="shared" si="47"/>
        <v>0</v>
      </c>
      <c r="F198" s="5" t="s">
        <v>10</v>
      </c>
      <c r="G198" s="6"/>
      <c r="H198" s="6">
        <f t="shared" si="48"/>
        <v>0</v>
      </c>
      <c r="I198" s="6">
        <f t="shared" si="49"/>
        <v>0</v>
      </c>
      <c r="J198" s="6">
        <f t="shared" si="50"/>
        <v>0</v>
      </c>
    </row>
    <row r="199" spans="1:11" s="25" customFormat="1" x14ac:dyDescent="0.2">
      <c r="A199" s="21" t="s">
        <v>314</v>
      </c>
      <c r="B199" s="22" t="s">
        <v>309</v>
      </c>
      <c r="C199" s="23">
        <v>1</v>
      </c>
      <c r="D199" s="23"/>
      <c r="E199" s="23">
        <f t="shared" si="47"/>
        <v>0</v>
      </c>
      <c r="F199" s="22"/>
      <c r="G199" s="23"/>
      <c r="H199" s="23">
        <f t="shared" si="48"/>
        <v>0</v>
      </c>
      <c r="I199" s="6">
        <f t="shared" si="49"/>
        <v>0</v>
      </c>
      <c r="J199" s="23">
        <f t="shared" si="50"/>
        <v>0</v>
      </c>
      <c r="K199" s="24"/>
    </row>
    <row r="200" spans="1:11" s="25" customFormat="1" x14ac:dyDescent="0.2">
      <c r="A200" s="21" t="s">
        <v>315</v>
      </c>
      <c r="B200" s="22" t="s">
        <v>310</v>
      </c>
      <c r="C200" s="23">
        <v>2</v>
      </c>
      <c r="D200" s="23"/>
      <c r="E200" s="23">
        <f t="shared" ref="E200:E203" si="51">C200*D200</f>
        <v>0</v>
      </c>
      <c r="F200" s="22"/>
      <c r="G200" s="23"/>
      <c r="H200" s="23">
        <f t="shared" ref="H200:H203" si="52">C200*G200</f>
        <v>0</v>
      </c>
      <c r="I200" s="6">
        <f t="shared" si="49"/>
        <v>0</v>
      </c>
      <c r="J200" s="23">
        <f t="shared" ref="J200:J203" si="53">E200+H200</f>
        <v>0</v>
      </c>
      <c r="K200" s="24"/>
    </row>
    <row r="201" spans="1:11" s="25" customFormat="1" x14ac:dyDescent="0.2">
      <c r="A201" s="21" t="s">
        <v>316</v>
      </c>
      <c r="B201" s="22" t="s">
        <v>311</v>
      </c>
      <c r="C201" s="23">
        <v>1</v>
      </c>
      <c r="D201" s="23"/>
      <c r="E201" s="23">
        <f t="shared" si="51"/>
        <v>0</v>
      </c>
      <c r="F201" s="22"/>
      <c r="G201" s="23"/>
      <c r="H201" s="23">
        <f t="shared" si="52"/>
        <v>0</v>
      </c>
      <c r="I201" s="6">
        <f t="shared" si="49"/>
        <v>0</v>
      </c>
      <c r="J201" s="23">
        <f t="shared" si="53"/>
        <v>0</v>
      </c>
      <c r="K201" s="24"/>
    </row>
    <row r="202" spans="1:11" s="25" customFormat="1" x14ac:dyDescent="0.2">
      <c r="A202" s="21" t="s">
        <v>318</v>
      </c>
      <c r="B202" s="22" t="s">
        <v>312</v>
      </c>
      <c r="C202" s="23">
        <v>1</v>
      </c>
      <c r="D202" s="23"/>
      <c r="E202" s="23">
        <f t="shared" si="51"/>
        <v>0</v>
      </c>
      <c r="F202" s="22"/>
      <c r="G202" s="23"/>
      <c r="H202" s="23">
        <f t="shared" si="52"/>
        <v>0</v>
      </c>
      <c r="I202" s="6">
        <f t="shared" si="49"/>
        <v>0</v>
      </c>
      <c r="J202" s="23">
        <f t="shared" si="53"/>
        <v>0</v>
      </c>
      <c r="K202" s="24"/>
    </row>
    <row r="203" spans="1:11" s="25" customFormat="1" x14ac:dyDescent="0.2">
      <c r="A203" s="21" t="s">
        <v>317</v>
      </c>
      <c r="B203" s="22" t="s">
        <v>313</v>
      </c>
      <c r="C203" s="23">
        <v>1</v>
      </c>
      <c r="D203" s="23"/>
      <c r="E203" s="23">
        <f t="shared" si="51"/>
        <v>0</v>
      </c>
      <c r="F203" s="22"/>
      <c r="G203" s="23"/>
      <c r="H203" s="23">
        <f t="shared" si="52"/>
        <v>0</v>
      </c>
      <c r="I203" s="6">
        <f t="shared" si="49"/>
        <v>0</v>
      </c>
      <c r="J203" s="23">
        <f t="shared" si="53"/>
        <v>0</v>
      </c>
      <c r="K203" s="24"/>
    </row>
    <row r="204" spans="1:11" x14ac:dyDescent="0.25">
      <c r="A204" s="5" t="s">
        <v>292</v>
      </c>
      <c r="B204" s="5" t="s">
        <v>132</v>
      </c>
      <c r="C204" s="6">
        <v>6</v>
      </c>
      <c r="D204" s="6"/>
      <c r="E204" s="6">
        <f t="shared" si="47"/>
        <v>0</v>
      </c>
      <c r="F204" s="5" t="s">
        <v>10</v>
      </c>
      <c r="G204" s="6"/>
      <c r="H204" s="6">
        <f t="shared" si="48"/>
        <v>0</v>
      </c>
      <c r="I204" s="6">
        <f t="shared" si="49"/>
        <v>0</v>
      </c>
      <c r="J204" s="6">
        <f t="shared" si="50"/>
        <v>0</v>
      </c>
    </row>
    <row r="205" spans="1:11" x14ac:dyDescent="0.25">
      <c r="A205" s="5" t="s">
        <v>293</v>
      </c>
      <c r="B205" s="5" t="s">
        <v>133</v>
      </c>
      <c r="C205" s="6">
        <v>6</v>
      </c>
      <c r="D205" s="6"/>
      <c r="E205" s="6">
        <f t="shared" si="47"/>
        <v>0</v>
      </c>
      <c r="F205" s="5" t="s">
        <v>10</v>
      </c>
      <c r="G205" s="6"/>
      <c r="H205" s="6">
        <f t="shared" si="48"/>
        <v>0</v>
      </c>
      <c r="I205" s="6">
        <f t="shared" si="49"/>
        <v>0</v>
      </c>
      <c r="J205" s="6">
        <f t="shared" si="50"/>
        <v>0</v>
      </c>
    </row>
    <row r="206" spans="1:11" x14ac:dyDescent="0.25">
      <c r="A206" s="5" t="s">
        <v>294</v>
      </c>
      <c r="B206" s="5" t="s">
        <v>134</v>
      </c>
      <c r="C206" s="6">
        <v>4</v>
      </c>
      <c r="D206" s="6"/>
      <c r="E206" s="6">
        <f t="shared" si="47"/>
        <v>0</v>
      </c>
      <c r="F206" s="5" t="s">
        <v>10</v>
      </c>
      <c r="G206" s="6"/>
      <c r="H206" s="6">
        <f t="shared" si="48"/>
        <v>0</v>
      </c>
      <c r="I206" s="6">
        <f t="shared" si="49"/>
        <v>0</v>
      </c>
      <c r="J206" s="6">
        <f t="shared" si="50"/>
        <v>0</v>
      </c>
    </row>
    <row r="207" spans="1:11" x14ac:dyDescent="0.25">
      <c r="A207" s="5" t="s">
        <v>295</v>
      </c>
      <c r="B207" s="5" t="s">
        <v>135</v>
      </c>
      <c r="C207" s="6">
        <v>4</v>
      </c>
      <c r="D207" s="6"/>
      <c r="E207" s="6">
        <f t="shared" si="47"/>
        <v>0</v>
      </c>
      <c r="F207" s="5" t="s">
        <v>10</v>
      </c>
      <c r="G207" s="6"/>
      <c r="H207" s="6">
        <f t="shared" si="48"/>
        <v>0</v>
      </c>
      <c r="I207" s="6">
        <f t="shared" si="49"/>
        <v>0</v>
      </c>
      <c r="J207" s="6">
        <f t="shared" si="50"/>
        <v>0</v>
      </c>
    </row>
    <row r="208" spans="1:11" x14ac:dyDescent="0.25">
      <c r="A208" s="5" t="s">
        <v>296</v>
      </c>
      <c r="B208" s="5" t="s">
        <v>136</v>
      </c>
      <c r="C208" s="6">
        <v>11</v>
      </c>
      <c r="D208" s="6"/>
      <c r="E208" s="6">
        <f t="shared" si="47"/>
        <v>0</v>
      </c>
      <c r="F208" s="5" t="s">
        <v>10</v>
      </c>
      <c r="G208" s="6"/>
      <c r="H208" s="6">
        <f t="shared" si="48"/>
        <v>0</v>
      </c>
      <c r="I208" s="6">
        <f t="shared" si="49"/>
        <v>0</v>
      </c>
      <c r="J208" s="6">
        <f t="shared" si="50"/>
        <v>0</v>
      </c>
    </row>
    <row r="209" spans="1:10" x14ac:dyDescent="0.25">
      <c r="A209" s="5" t="s">
        <v>297</v>
      </c>
      <c r="B209" s="5" t="s">
        <v>137</v>
      </c>
      <c r="C209" s="6">
        <v>4</v>
      </c>
      <c r="D209" s="6"/>
      <c r="E209" s="6">
        <f t="shared" si="47"/>
        <v>0</v>
      </c>
      <c r="F209" s="5" t="s">
        <v>10</v>
      </c>
      <c r="G209" s="6"/>
      <c r="H209" s="6">
        <f t="shared" si="48"/>
        <v>0</v>
      </c>
      <c r="I209" s="6">
        <f t="shared" si="49"/>
        <v>0</v>
      </c>
      <c r="J209" s="6">
        <f t="shared" si="50"/>
        <v>0</v>
      </c>
    </row>
    <row r="210" spans="1:10" x14ac:dyDescent="0.25">
      <c r="A210" s="5" t="s">
        <v>298</v>
      </c>
      <c r="B210" s="5" t="s">
        <v>138</v>
      </c>
      <c r="C210" s="6">
        <v>19</v>
      </c>
      <c r="D210" s="6"/>
      <c r="E210" s="6">
        <f t="shared" si="47"/>
        <v>0</v>
      </c>
      <c r="F210" s="5" t="s">
        <v>10</v>
      </c>
      <c r="G210" s="6"/>
      <c r="H210" s="6">
        <f t="shared" si="48"/>
        <v>0</v>
      </c>
      <c r="I210" s="6">
        <f t="shared" si="49"/>
        <v>0</v>
      </c>
      <c r="J210" s="6">
        <f t="shared" si="50"/>
        <v>0</v>
      </c>
    </row>
    <row r="211" spans="1:10" x14ac:dyDescent="0.25">
      <c r="A211" s="1" t="s">
        <v>139</v>
      </c>
      <c r="B211" s="1" t="s">
        <v>10</v>
      </c>
      <c r="C211" s="2"/>
      <c r="D211" s="2"/>
      <c r="E211" s="2">
        <f>SUM(E193:E210)</f>
        <v>0</v>
      </c>
      <c r="F211" s="1" t="s">
        <v>10</v>
      </c>
      <c r="G211" s="2"/>
      <c r="H211" s="2">
        <f>SUM(H193:H210)</f>
        <v>0</v>
      </c>
      <c r="I211" s="2"/>
      <c r="J211" s="2">
        <f>SUM(J193:J210)</f>
        <v>0</v>
      </c>
    </row>
    <row r="212" spans="1:10" x14ac:dyDescent="0.25">
      <c r="A212" s="1" t="s">
        <v>140</v>
      </c>
      <c r="B212" s="1" t="s">
        <v>10</v>
      </c>
      <c r="C212" s="2"/>
      <c r="D212" s="2"/>
      <c r="E212" s="2"/>
      <c r="F212" s="1" t="s">
        <v>10</v>
      </c>
      <c r="G212" s="2"/>
      <c r="H212" s="2"/>
      <c r="I212" s="2"/>
      <c r="J212" s="2"/>
    </row>
    <row r="213" spans="1:10" x14ac:dyDescent="0.25">
      <c r="A213" s="14" t="s">
        <v>141</v>
      </c>
      <c r="B213" s="14" t="s">
        <v>10</v>
      </c>
      <c r="C213" s="15"/>
      <c r="D213" s="15"/>
      <c r="E213" s="15"/>
      <c r="F213" s="14" t="s">
        <v>10</v>
      </c>
      <c r="G213" s="15"/>
      <c r="H213" s="15"/>
      <c r="I213" s="15"/>
      <c r="J213" s="15"/>
    </row>
    <row r="214" spans="1:10" x14ac:dyDescent="0.25">
      <c r="A214" s="5" t="s">
        <v>142</v>
      </c>
      <c r="B214" s="5" t="s">
        <v>78</v>
      </c>
      <c r="C214" s="6">
        <v>90</v>
      </c>
      <c r="D214" s="6"/>
      <c r="E214" s="6">
        <f>C214*D214</f>
        <v>0</v>
      </c>
      <c r="F214" s="5" t="s">
        <v>10</v>
      </c>
      <c r="G214" s="6"/>
      <c r="H214" s="6">
        <f>C214*G214</f>
        <v>0</v>
      </c>
      <c r="I214" s="6">
        <f>D214+G214</f>
        <v>0</v>
      </c>
      <c r="J214" s="6">
        <f>E214+H214</f>
        <v>0</v>
      </c>
    </row>
    <row r="215" spans="1:10" x14ac:dyDescent="0.25">
      <c r="A215" s="14" t="s">
        <v>143</v>
      </c>
      <c r="B215" s="14" t="s">
        <v>10</v>
      </c>
      <c r="C215" s="15"/>
      <c r="D215" s="15"/>
      <c r="E215" s="15"/>
      <c r="F215" s="14" t="s">
        <v>10</v>
      </c>
      <c r="G215" s="15"/>
      <c r="H215" s="15"/>
      <c r="I215" s="15"/>
      <c r="J215" s="15"/>
    </row>
    <row r="216" spans="1:10" x14ac:dyDescent="0.25">
      <c r="A216" s="14" t="s">
        <v>144</v>
      </c>
      <c r="B216" s="14" t="s">
        <v>10</v>
      </c>
      <c r="C216" s="15"/>
      <c r="D216" s="15"/>
      <c r="E216" s="15"/>
      <c r="F216" s="14" t="s">
        <v>10</v>
      </c>
      <c r="G216" s="15"/>
      <c r="H216" s="15"/>
      <c r="I216" s="15"/>
      <c r="J216" s="15"/>
    </row>
    <row r="217" spans="1:10" x14ac:dyDescent="0.25">
      <c r="A217" s="5" t="s">
        <v>299</v>
      </c>
      <c r="B217" s="5" t="s">
        <v>78</v>
      </c>
      <c r="C217" s="6">
        <v>50</v>
      </c>
      <c r="D217" s="6"/>
      <c r="E217" s="6">
        <f>C217*D217</f>
        <v>0</v>
      </c>
      <c r="F217" s="5" t="s">
        <v>10</v>
      </c>
      <c r="G217" s="6"/>
      <c r="H217" s="6">
        <f>C217*G217</f>
        <v>0</v>
      </c>
      <c r="I217" s="6">
        <f t="shared" ref="I217:J221" si="54">D217+G217</f>
        <v>0</v>
      </c>
      <c r="J217" s="6">
        <f t="shared" si="54"/>
        <v>0</v>
      </c>
    </row>
    <row r="218" spans="1:10" x14ac:dyDescent="0.25">
      <c r="A218" s="5" t="s">
        <v>300</v>
      </c>
      <c r="B218" s="5" t="s">
        <v>57</v>
      </c>
      <c r="C218" s="6">
        <v>6</v>
      </c>
      <c r="D218" s="6"/>
      <c r="E218" s="6">
        <f>C218*D218</f>
        <v>0</v>
      </c>
      <c r="F218" s="5" t="s">
        <v>10</v>
      </c>
      <c r="G218" s="6"/>
      <c r="H218" s="6">
        <f>C218*G218</f>
        <v>0</v>
      </c>
      <c r="I218" s="6">
        <f t="shared" si="54"/>
        <v>0</v>
      </c>
      <c r="J218" s="6">
        <f t="shared" si="54"/>
        <v>0</v>
      </c>
    </row>
    <row r="219" spans="1:10" x14ac:dyDescent="0.25">
      <c r="A219" s="5" t="s">
        <v>145</v>
      </c>
      <c r="B219" s="5" t="s">
        <v>78</v>
      </c>
      <c r="C219" s="6">
        <v>9</v>
      </c>
      <c r="D219" s="6"/>
      <c r="E219" s="6">
        <f>C219*D219</f>
        <v>0</v>
      </c>
      <c r="F219" s="5" t="s">
        <v>10</v>
      </c>
      <c r="G219" s="6"/>
      <c r="H219" s="6">
        <f>C219*G219</f>
        <v>0</v>
      </c>
      <c r="I219" s="6">
        <f t="shared" si="54"/>
        <v>0</v>
      </c>
      <c r="J219" s="6">
        <f t="shared" si="54"/>
        <v>0</v>
      </c>
    </row>
    <row r="220" spans="1:10" x14ac:dyDescent="0.25">
      <c r="A220" s="5" t="s">
        <v>146</v>
      </c>
      <c r="B220" s="5" t="s">
        <v>78</v>
      </c>
      <c r="C220" s="6">
        <v>160</v>
      </c>
      <c r="D220" s="6"/>
      <c r="E220" s="6">
        <f>C220*D220</f>
        <v>0</v>
      </c>
      <c r="F220" s="5" t="s">
        <v>10</v>
      </c>
      <c r="G220" s="6"/>
      <c r="H220" s="6">
        <f>C220*G220</f>
        <v>0</v>
      </c>
      <c r="I220" s="6">
        <f t="shared" si="54"/>
        <v>0</v>
      </c>
      <c r="J220" s="6">
        <f t="shared" si="54"/>
        <v>0</v>
      </c>
    </row>
    <row r="221" spans="1:10" x14ac:dyDescent="0.25">
      <c r="A221" s="5" t="s">
        <v>147</v>
      </c>
      <c r="B221" s="5" t="s">
        <v>57</v>
      </c>
      <c r="C221" s="6">
        <v>3</v>
      </c>
      <c r="D221" s="6"/>
      <c r="E221" s="6">
        <f>C221*D221</f>
        <v>0</v>
      </c>
      <c r="F221" s="5" t="s">
        <v>10</v>
      </c>
      <c r="G221" s="6"/>
      <c r="H221" s="6">
        <f>C221*G221</f>
        <v>0</v>
      </c>
      <c r="I221" s="6">
        <f t="shared" si="54"/>
        <v>0</v>
      </c>
      <c r="J221" s="6">
        <f t="shared" si="54"/>
        <v>0</v>
      </c>
    </row>
    <row r="222" spans="1:10" x14ac:dyDescent="0.25">
      <c r="A222" s="14" t="s">
        <v>148</v>
      </c>
      <c r="B222" s="14" t="s">
        <v>10</v>
      </c>
      <c r="C222" s="15"/>
      <c r="D222" s="15"/>
      <c r="E222" s="15"/>
      <c r="F222" s="14" t="s">
        <v>10</v>
      </c>
      <c r="G222" s="15"/>
      <c r="H222" s="15"/>
      <c r="I222" s="15"/>
      <c r="J222" s="15"/>
    </row>
    <row r="223" spans="1:10" x14ac:dyDescent="0.25">
      <c r="A223" s="5" t="s">
        <v>301</v>
      </c>
      <c r="B223" s="5" t="s">
        <v>57</v>
      </c>
      <c r="C223" s="6">
        <v>90</v>
      </c>
      <c r="D223" s="6"/>
      <c r="E223" s="6">
        <f>C223*D223</f>
        <v>0</v>
      </c>
      <c r="F223" s="5" t="s">
        <v>10</v>
      </c>
      <c r="G223" s="6"/>
      <c r="H223" s="6">
        <f>C223*G223</f>
        <v>0</v>
      </c>
      <c r="I223" s="6">
        <f>D223+G223</f>
        <v>0</v>
      </c>
      <c r="J223" s="6">
        <f>E223+H223</f>
        <v>0</v>
      </c>
    </row>
    <row r="224" spans="1:10" x14ac:dyDescent="0.25">
      <c r="A224" s="14" t="s">
        <v>149</v>
      </c>
      <c r="B224" s="14" t="s">
        <v>10</v>
      </c>
      <c r="C224" s="15"/>
      <c r="D224" s="15"/>
      <c r="E224" s="15"/>
      <c r="F224" s="14" t="s">
        <v>10</v>
      </c>
      <c r="G224" s="15"/>
      <c r="H224" s="15"/>
      <c r="I224" s="15"/>
      <c r="J224" s="15"/>
    </row>
    <row r="225" spans="1:10" x14ac:dyDescent="0.25">
      <c r="A225" s="5" t="s">
        <v>150</v>
      </c>
      <c r="B225" s="5" t="s">
        <v>57</v>
      </c>
      <c r="C225" s="6">
        <v>24</v>
      </c>
      <c r="D225" s="6"/>
      <c r="E225" s="6">
        <f t="shared" ref="E225:E232" si="55">C225*D225</f>
        <v>0</v>
      </c>
      <c r="F225" s="5" t="s">
        <v>10</v>
      </c>
      <c r="G225" s="6"/>
      <c r="H225" s="6">
        <f t="shared" ref="H225:H232" si="56">C225*G225</f>
        <v>0</v>
      </c>
      <c r="I225" s="6">
        <f t="shared" ref="I225:J232" si="57">D225+G225</f>
        <v>0</v>
      </c>
      <c r="J225" s="6">
        <f t="shared" si="57"/>
        <v>0</v>
      </c>
    </row>
    <row r="226" spans="1:10" x14ac:dyDescent="0.25">
      <c r="A226" s="5" t="s">
        <v>302</v>
      </c>
      <c r="B226" s="5" t="s">
        <v>57</v>
      </c>
      <c r="C226" s="6">
        <v>6</v>
      </c>
      <c r="D226" s="6"/>
      <c r="E226" s="6">
        <f t="shared" si="55"/>
        <v>0</v>
      </c>
      <c r="F226" s="5" t="s">
        <v>10</v>
      </c>
      <c r="G226" s="6"/>
      <c r="H226" s="6">
        <f t="shared" si="56"/>
        <v>0</v>
      </c>
      <c r="I226" s="6">
        <f t="shared" si="57"/>
        <v>0</v>
      </c>
      <c r="J226" s="6">
        <f t="shared" si="57"/>
        <v>0</v>
      </c>
    </row>
    <row r="227" spans="1:10" x14ac:dyDescent="0.25">
      <c r="A227" s="5" t="s">
        <v>303</v>
      </c>
      <c r="B227" s="5" t="s">
        <v>57</v>
      </c>
      <c r="C227" s="6">
        <v>3</v>
      </c>
      <c r="D227" s="6"/>
      <c r="E227" s="6">
        <f t="shared" si="55"/>
        <v>0</v>
      </c>
      <c r="F227" s="5" t="s">
        <v>10</v>
      </c>
      <c r="G227" s="6"/>
      <c r="H227" s="6">
        <f t="shared" si="56"/>
        <v>0</v>
      </c>
      <c r="I227" s="6">
        <f t="shared" si="57"/>
        <v>0</v>
      </c>
      <c r="J227" s="6">
        <f t="shared" si="57"/>
        <v>0</v>
      </c>
    </row>
    <row r="228" spans="1:10" x14ac:dyDescent="0.25">
      <c r="A228" s="5" t="s">
        <v>304</v>
      </c>
      <c r="B228" s="5" t="s">
        <v>57</v>
      </c>
      <c r="C228" s="6">
        <v>12</v>
      </c>
      <c r="D228" s="6"/>
      <c r="E228" s="6">
        <f t="shared" si="55"/>
        <v>0</v>
      </c>
      <c r="F228" s="5" t="s">
        <v>10</v>
      </c>
      <c r="G228" s="6"/>
      <c r="H228" s="6">
        <f t="shared" si="56"/>
        <v>0</v>
      </c>
      <c r="I228" s="6">
        <f t="shared" si="57"/>
        <v>0</v>
      </c>
      <c r="J228" s="6">
        <f t="shared" si="57"/>
        <v>0</v>
      </c>
    </row>
    <row r="229" spans="1:10" x14ac:dyDescent="0.25">
      <c r="A229" s="5" t="s">
        <v>305</v>
      </c>
      <c r="B229" s="5" t="s">
        <v>57</v>
      </c>
      <c r="C229" s="6">
        <v>3</v>
      </c>
      <c r="D229" s="6"/>
      <c r="E229" s="6">
        <f t="shared" si="55"/>
        <v>0</v>
      </c>
      <c r="F229" s="5" t="s">
        <v>10</v>
      </c>
      <c r="G229" s="6"/>
      <c r="H229" s="6">
        <f t="shared" si="56"/>
        <v>0</v>
      </c>
      <c r="I229" s="6">
        <f t="shared" si="57"/>
        <v>0</v>
      </c>
      <c r="J229" s="6">
        <f t="shared" si="57"/>
        <v>0</v>
      </c>
    </row>
    <row r="230" spans="1:10" x14ac:dyDescent="0.25">
      <c r="A230" s="5" t="s">
        <v>151</v>
      </c>
      <c r="B230" s="5" t="s">
        <v>57</v>
      </c>
      <c r="C230" s="6">
        <v>3</v>
      </c>
      <c r="D230" s="6"/>
      <c r="E230" s="6">
        <f t="shared" si="55"/>
        <v>0</v>
      </c>
      <c r="F230" s="5" t="s">
        <v>10</v>
      </c>
      <c r="G230" s="6"/>
      <c r="H230" s="6">
        <f t="shared" si="56"/>
        <v>0</v>
      </c>
      <c r="I230" s="6">
        <f t="shared" si="57"/>
        <v>0</v>
      </c>
      <c r="J230" s="6">
        <f t="shared" si="57"/>
        <v>0</v>
      </c>
    </row>
    <row r="231" spans="1:10" x14ac:dyDescent="0.25">
      <c r="A231" s="5" t="s">
        <v>152</v>
      </c>
      <c r="B231" s="5" t="s">
        <v>57</v>
      </c>
      <c r="C231" s="6">
        <v>12</v>
      </c>
      <c r="D231" s="6"/>
      <c r="E231" s="6">
        <f t="shared" si="55"/>
        <v>0</v>
      </c>
      <c r="F231" s="5" t="s">
        <v>153</v>
      </c>
      <c r="G231" s="6"/>
      <c r="H231" s="6">
        <f t="shared" si="56"/>
        <v>0</v>
      </c>
      <c r="I231" s="6">
        <f t="shared" si="57"/>
        <v>0</v>
      </c>
      <c r="J231" s="6">
        <f t="shared" si="57"/>
        <v>0</v>
      </c>
    </row>
    <row r="232" spans="1:10" x14ac:dyDescent="0.25">
      <c r="A232" s="5" t="s">
        <v>154</v>
      </c>
      <c r="B232" s="5" t="s">
        <v>57</v>
      </c>
      <c r="C232" s="6">
        <v>6</v>
      </c>
      <c r="D232" s="6"/>
      <c r="E232" s="6">
        <f t="shared" si="55"/>
        <v>0</v>
      </c>
      <c r="F232" s="5" t="s">
        <v>155</v>
      </c>
      <c r="G232" s="6"/>
      <c r="H232" s="6">
        <f t="shared" si="56"/>
        <v>0</v>
      </c>
      <c r="I232" s="6">
        <f t="shared" si="57"/>
        <v>0</v>
      </c>
      <c r="J232" s="6">
        <f t="shared" si="57"/>
        <v>0</v>
      </c>
    </row>
    <row r="233" spans="1:10" x14ac:dyDescent="0.25">
      <c r="A233" s="1" t="s">
        <v>156</v>
      </c>
      <c r="B233" s="1" t="s">
        <v>10</v>
      </c>
      <c r="C233" s="2"/>
      <c r="D233" s="2"/>
      <c r="E233" s="2">
        <f>SUM(E213:E232)</f>
        <v>0</v>
      </c>
      <c r="F233" s="1" t="s">
        <v>10</v>
      </c>
      <c r="G233" s="2"/>
      <c r="H233" s="2">
        <f>SUM(H213:H232)</f>
        <v>0</v>
      </c>
      <c r="I233" s="2"/>
      <c r="J233" s="2">
        <f>SUM(J213:J232)</f>
        <v>0</v>
      </c>
    </row>
    <row r="234" spans="1:10" x14ac:dyDescent="0.25">
      <c r="A234" s="14" t="s">
        <v>157</v>
      </c>
      <c r="B234" s="14" t="s">
        <v>10</v>
      </c>
      <c r="C234" s="15"/>
      <c r="D234" s="15"/>
      <c r="E234" s="15"/>
      <c r="F234" s="14" t="s">
        <v>10</v>
      </c>
      <c r="G234" s="15"/>
      <c r="H234" s="15"/>
      <c r="I234" s="15"/>
      <c r="J234" s="15"/>
    </row>
    <row r="235" spans="1:10" x14ac:dyDescent="0.25">
      <c r="A235" s="5" t="s">
        <v>158</v>
      </c>
      <c r="B235" s="5" t="s">
        <v>159</v>
      </c>
      <c r="C235" s="6">
        <v>60</v>
      </c>
      <c r="D235" s="6"/>
      <c r="E235" s="6">
        <f>C235*D235</f>
        <v>0</v>
      </c>
      <c r="F235" s="5" t="s">
        <v>10</v>
      </c>
      <c r="G235" s="6"/>
      <c r="H235" s="6">
        <f>C235*G235</f>
        <v>0</v>
      </c>
      <c r="I235" s="6">
        <f t="shared" ref="I235:J237" si="58">D235+G235</f>
        <v>0</v>
      </c>
      <c r="J235" s="6">
        <f t="shared" si="58"/>
        <v>0</v>
      </c>
    </row>
    <row r="236" spans="1:10" x14ac:dyDescent="0.25">
      <c r="A236" s="5" t="s">
        <v>160</v>
      </c>
      <c r="B236" s="5" t="s">
        <v>159</v>
      </c>
      <c r="C236" s="6">
        <v>15</v>
      </c>
      <c r="D236" s="6"/>
      <c r="E236" s="6">
        <f>C236*D236</f>
        <v>0</v>
      </c>
      <c r="F236" s="5" t="s">
        <v>10</v>
      </c>
      <c r="G236" s="6"/>
      <c r="H236" s="6">
        <f>C236*G236</f>
        <v>0</v>
      </c>
      <c r="I236" s="6">
        <f t="shared" si="58"/>
        <v>0</v>
      </c>
      <c r="J236" s="6">
        <f t="shared" si="58"/>
        <v>0</v>
      </c>
    </row>
    <row r="237" spans="1:10" x14ac:dyDescent="0.25">
      <c r="A237" s="5" t="s">
        <v>161</v>
      </c>
      <c r="B237" s="5" t="s">
        <v>159</v>
      </c>
      <c r="C237" s="6">
        <v>25</v>
      </c>
      <c r="D237" s="6"/>
      <c r="E237" s="6">
        <f>C237*D237</f>
        <v>0</v>
      </c>
      <c r="F237" s="5" t="s">
        <v>10</v>
      </c>
      <c r="G237" s="6"/>
      <c r="H237" s="6">
        <f>C237*G237</f>
        <v>0</v>
      </c>
      <c r="I237" s="6">
        <f t="shared" si="58"/>
        <v>0</v>
      </c>
      <c r="J237" s="6">
        <f t="shared" si="58"/>
        <v>0</v>
      </c>
    </row>
    <row r="238" spans="1:10" x14ac:dyDescent="0.25">
      <c r="A238" s="14" t="s">
        <v>162</v>
      </c>
      <c r="B238" s="14" t="s">
        <v>10</v>
      </c>
      <c r="C238" s="15"/>
      <c r="D238" s="15"/>
      <c r="E238" s="15"/>
      <c r="F238" s="14" t="s">
        <v>10</v>
      </c>
      <c r="G238" s="15"/>
      <c r="H238" s="15"/>
      <c r="I238" s="15"/>
      <c r="J238" s="15"/>
    </row>
    <row r="239" spans="1:10" x14ac:dyDescent="0.25">
      <c r="A239" s="5" t="s">
        <v>163</v>
      </c>
      <c r="B239" s="5" t="s">
        <v>159</v>
      </c>
      <c r="C239" s="6">
        <v>5</v>
      </c>
      <c r="D239" s="6"/>
      <c r="E239" s="6">
        <f>C239*D239</f>
        <v>0</v>
      </c>
      <c r="F239" s="5" t="s">
        <v>10</v>
      </c>
      <c r="G239" s="6"/>
      <c r="H239" s="6">
        <f>C239*G239</f>
        <v>0</v>
      </c>
      <c r="I239" s="6">
        <f>D239+G239</f>
        <v>0</v>
      </c>
      <c r="J239" s="6">
        <f>E239+H239</f>
        <v>0</v>
      </c>
    </row>
    <row r="240" spans="1:10" x14ac:dyDescent="0.25">
      <c r="A240" s="14" t="s">
        <v>164</v>
      </c>
      <c r="B240" s="14" t="s">
        <v>10</v>
      </c>
      <c r="C240" s="15"/>
      <c r="D240" s="15"/>
      <c r="E240" s="15"/>
      <c r="F240" s="14" t="s">
        <v>10</v>
      </c>
      <c r="G240" s="15"/>
      <c r="H240" s="15"/>
      <c r="I240" s="15"/>
      <c r="J240" s="15"/>
    </row>
    <row r="241" spans="1:10" x14ac:dyDescent="0.25">
      <c r="A241" s="5" t="s">
        <v>165</v>
      </c>
      <c r="B241" s="5" t="s">
        <v>159</v>
      </c>
      <c r="C241" s="6">
        <v>5</v>
      </c>
      <c r="D241" s="6"/>
      <c r="E241" s="6">
        <f>C241*D241</f>
        <v>0</v>
      </c>
      <c r="F241" s="5" t="s">
        <v>10</v>
      </c>
      <c r="G241" s="6"/>
      <c r="H241" s="6">
        <f>C241*G241</f>
        <v>0</v>
      </c>
      <c r="I241" s="6">
        <f>D241+G241</f>
        <v>0</v>
      </c>
      <c r="J241" s="6">
        <f>E241+H241</f>
        <v>0</v>
      </c>
    </row>
    <row r="242" spans="1:10" x14ac:dyDescent="0.25">
      <c r="A242" s="14" t="s">
        <v>166</v>
      </c>
      <c r="B242" s="14" t="s">
        <v>10</v>
      </c>
      <c r="C242" s="15"/>
      <c r="D242" s="15"/>
      <c r="E242" s="15"/>
      <c r="F242" s="14" t="s">
        <v>10</v>
      </c>
      <c r="G242" s="15"/>
      <c r="H242" s="15"/>
      <c r="I242" s="15"/>
      <c r="J242" s="15"/>
    </row>
    <row r="243" spans="1:10" x14ac:dyDescent="0.25">
      <c r="A243" s="14" t="s">
        <v>167</v>
      </c>
      <c r="B243" s="14" t="s">
        <v>10</v>
      </c>
      <c r="C243" s="15"/>
      <c r="D243" s="15"/>
      <c r="E243" s="15"/>
      <c r="F243" s="14" t="s">
        <v>10</v>
      </c>
      <c r="G243" s="15"/>
      <c r="H243" s="15"/>
      <c r="I243" s="15"/>
      <c r="J243" s="15"/>
    </row>
    <row r="244" spans="1:10" x14ac:dyDescent="0.25">
      <c r="A244" s="5" t="s">
        <v>168</v>
      </c>
      <c r="B244" s="5" t="s">
        <v>159</v>
      </c>
      <c r="C244" s="6">
        <v>18</v>
      </c>
      <c r="D244" s="6"/>
      <c r="E244" s="6">
        <f>C244*D244</f>
        <v>0</v>
      </c>
      <c r="F244" s="5" t="s">
        <v>10</v>
      </c>
      <c r="G244" s="6"/>
      <c r="H244" s="6">
        <f>C244*G244</f>
        <v>0</v>
      </c>
      <c r="I244" s="6">
        <f t="shared" ref="I244:J246" si="59">D244+G244</f>
        <v>0</v>
      </c>
      <c r="J244" s="6">
        <f t="shared" si="59"/>
        <v>0</v>
      </c>
    </row>
    <row r="245" spans="1:10" x14ac:dyDescent="0.25">
      <c r="A245" s="5" t="s">
        <v>169</v>
      </c>
      <c r="B245" s="5" t="s">
        <v>159</v>
      </c>
      <c r="C245" s="6">
        <v>3</v>
      </c>
      <c r="D245" s="6"/>
      <c r="E245" s="6">
        <f>C245*D245</f>
        <v>0</v>
      </c>
      <c r="F245" s="5" t="s">
        <v>10</v>
      </c>
      <c r="G245" s="6"/>
      <c r="H245" s="6">
        <f>C245*G245</f>
        <v>0</v>
      </c>
      <c r="I245" s="6">
        <f t="shared" si="59"/>
        <v>0</v>
      </c>
      <c r="J245" s="6">
        <f t="shared" si="59"/>
        <v>0</v>
      </c>
    </row>
    <row r="246" spans="1:10" x14ac:dyDescent="0.25">
      <c r="A246" s="5" t="s">
        <v>170</v>
      </c>
      <c r="B246" s="5" t="s">
        <v>10</v>
      </c>
      <c r="C246" s="6"/>
      <c r="D246" s="6"/>
      <c r="E246" s="6">
        <f>K3+Parametry!B32/100*E223+Parametry!B32/100*E225+Parametry!B32/100*E226+Parametry!B32/100*E227+Parametry!B32/100*E228+Parametry!B32/100*E231+Parametry!B32/100*E232+Parametry!B32/100*E235+Parametry!B32/100*E236+Parametry!B32/100*E237+Parametry!B32/100*E239+Parametry!B32/100*E241+Parametry!B32/100*E244+Parametry!B32/100*E245</f>
        <v>0</v>
      </c>
      <c r="F246" s="5" t="s">
        <v>10</v>
      </c>
      <c r="G246" s="6"/>
      <c r="H246" s="6"/>
      <c r="I246" s="6">
        <f t="shared" si="59"/>
        <v>0</v>
      </c>
      <c r="J246" s="6">
        <f t="shared" si="59"/>
        <v>0</v>
      </c>
    </row>
    <row r="247" spans="1:10" x14ac:dyDescent="0.25">
      <c r="A247" s="9" t="s">
        <v>171</v>
      </c>
      <c r="B247" s="9" t="s">
        <v>10</v>
      </c>
      <c r="C247" s="10"/>
      <c r="D247" s="10"/>
      <c r="E247" s="10">
        <f>SUM(E113:E191,E193:E210,E213:E232,E234:E246)</f>
        <v>0</v>
      </c>
      <c r="F247" s="9" t="s">
        <v>10</v>
      </c>
      <c r="G247" s="10"/>
      <c r="H247" s="10">
        <f>SUM(H113:H191,H193:H210,H213:H232,H234:H246)</f>
        <v>0</v>
      </c>
      <c r="I247" s="10"/>
      <c r="J247" s="10">
        <f>SUM(J113:J191,J193:J210,J213:J232,J234:J246)</f>
        <v>0</v>
      </c>
    </row>
    <row r="248" spans="1:10" x14ac:dyDescent="0.25">
      <c r="A248" s="9" t="s">
        <v>172</v>
      </c>
      <c r="B248" s="9" t="s">
        <v>10</v>
      </c>
      <c r="C248" s="10"/>
      <c r="D248" s="10"/>
      <c r="E248" s="10"/>
      <c r="F248" s="9" t="s">
        <v>10</v>
      </c>
      <c r="G248" s="10"/>
      <c r="H248" s="10"/>
      <c r="I248" s="10"/>
      <c r="J248" s="10"/>
    </row>
    <row r="249" spans="1:10" x14ac:dyDescent="0.25">
      <c r="A249" s="14" t="s">
        <v>173</v>
      </c>
      <c r="B249" s="14" t="s">
        <v>10</v>
      </c>
      <c r="C249" s="15"/>
      <c r="D249" s="15"/>
      <c r="E249" s="15"/>
      <c r="F249" s="14" t="s">
        <v>10</v>
      </c>
      <c r="G249" s="15"/>
      <c r="H249" s="15"/>
      <c r="I249" s="15"/>
      <c r="J249" s="15"/>
    </row>
    <row r="250" spans="1:10" x14ac:dyDescent="0.25">
      <c r="A250" s="5" t="s">
        <v>174</v>
      </c>
      <c r="B250" s="5" t="s">
        <v>175</v>
      </c>
      <c r="C250" s="6">
        <v>0.03</v>
      </c>
      <c r="D250" s="6"/>
      <c r="E250" s="6">
        <f>C250*D250</f>
        <v>0</v>
      </c>
      <c r="F250" s="5" t="s">
        <v>10</v>
      </c>
      <c r="G250" s="6"/>
      <c r="H250" s="6">
        <f>C250*G250</f>
        <v>0</v>
      </c>
      <c r="I250" s="6">
        <f>D250+G250</f>
        <v>0</v>
      </c>
      <c r="J250" s="6">
        <f>E250+H250</f>
        <v>0</v>
      </c>
    </row>
    <row r="251" spans="1:10" x14ac:dyDescent="0.25">
      <c r="A251" s="14" t="s">
        <v>176</v>
      </c>
      <c r="B251" s="14" t="s">
        <v>10</v>
      </c>
      <c r="C251" s="15"/>
      <c r="D251" s="15"/>
      <c r="E251" s="15"/>
      <c r="F251" s="14" t="s">
        <v>10</v>
      </c>
      <c r="G251" s="15"/>
      <c r="H251" s="15"/>
      <c r="I251" s="15"/>
      <c r="J251" s="15"/>
    </row>
    <row r="252" spans="1:10" x14ac:dyDescent="0.25">
      <c r="A252" s="5" t="s">
        <v>177</v>
      </c>
      <c r="B252" s="5" t="s">
        <v>78</v>
      </c>
      <c r="C252" s="6">
        <v>28</v>
      </c>
      <c r="D252" s="6"/>
      <c r="E252" s="6">
        <f>C252*D252</f>
        <v>0</v>
      </c>
      <c r="F252" s="5" t="s">
        <v>10</v>
      </c>
      <c r="G252" s="6"/>
      <c r="H252" s="6">
        <f>C252*G252</f>
        <v>0</v>
      </c>
      <c r="I252" s="6">
        <f>D252+G252</f>
        <v>0</v>
      </c>
      <c r="J252" s="6">
        <f>E252+H252</f>
        <v>0</v>
      </c>
    </row>
    <row r="253" spans="1:10" x14ac:dyDescent="0.25">
      <c r="A253" s="5" t="s">
        <v>178</v>
      </c>
      <c r="B253" s="5" t="s">
        <v>78</v>
      </c>
      <c r="C253" s="6">
        <v>4</v>
      </c>
      <c r="D253" s="6"/>
      <c r="E253" s="6">
        <f>C253*D253</f>
        <v>0</v>
      </c>
      <c r="F253" s="5" t="s">
        <v>10</v>
      </c>
      <c r="G253" s="6"/>
      <c r="H253" s="6">
        <f>C253*G253</f>
        <v>0</v>
      </c>
      <c r="I253" s="6">
        <f>D253+G253</f>
        <v>0</v>
      </c>
      <c r="J253" s="6">
        <f>E253+H253</f>
        <v>0</v>
      </c>
    </row>
    <row r="254" spans="1:10" x14ac:dyDescent="0.25">
      <c r="A254" s="14" t="s">
        <v>179</v>
      </c>
      <c r="B254" s="14" t="s">
        <v>10</v>
      </c>
      <c r="C254" s="15"/>
      <c r="D254" s="15"/>
      <c r="E254" s="15"/>
      <c r="F254" s="14" t="s">
        <v>10</v>
      </c>
      <c r="G254" s="15"/>
      <c r="H254" s="15"/>
      <c r="I254" s="15"/>
      <c r="J254" s="15"/>
    </row>
    <row r="255" spans="1:10" x14ac:dyDescent="0.25">
      <c r="A255" s="5" t="s">
        <v>180</v>
      </c>
      <c r="B255" s="5" t="s">
        <v>78</v>
      </c>
      <c r="C255" s="6">
        <v>28</v>
      </c>
      <c r="D255" s="6"/>
      <c r="E255" s="6">
        <f>C255*D255</f>
        <v>0</v>
      </c>
      <c r="F255" s="5" t="s">
        <v>10</v>
      </c>
      <c r="G255" s="6"/>
      <c r="H255" s="6">
        <f>C255*G255</f>
        <v>0</v>
      </c>
      <c r="I255" s="6">
        <f>D255+G255</f>
        <v>0</v>
      </c>
      <c r="J255" s="6">
        <f>E255+H255</f>
        <v>0</v>
      </c>
    </row>
    <row r="256" spans="1:10" x14ac:dyDescent="0.25">
      <c r="A256" s="14" t="s">
        <v>181</v>
      </c>
      <c r="B256" s="14" t="s">
        <v>10</v>
      </c>
      <c r="C256" s="15"/>
      <c r="D256" s="15"/>
      <c r="E256" s="15"/>
      <c r="F256" s="14" t="s">
        <v>10</v>
      </c>
      <c r="G256" s="15"/>
      <c r="H256" s="15"/>
      <c r="I256" s="15"/>
      <c r="J256" s="15"/>
    </row>
    <row r="257" spans="1:10" x14ac:dyDescent="0.25">
      <c r="A257" s="5" t="s">
        <v>182</v>
      </c>
      <c r="B257" s="5" t="s">
        <v>78</v>
      </c>
      <c r="C257" s="6">
        <v>28</v>
      </c>
      <c r="D257" s="6"/>
      <c r="E257" s="6">
        <f>C257*D257</f>
        <v>0</v>
      </c>
      <c r="F257" s="5" t="s">
        <v>10</v>
      </c>
      <c r="G257" s="6"/>
      <c r="H257" s="6">
        <f>C257*G257</f>
        <v>0</v>
      </c>
      <c r="I257" s="6">
        <f>D257+G257</f>
        <v>0</v>
      </c>
      <c r="J257" s="6">
        <f>E257+H257</f>
        <v>0</v>
      </c>
    </row>
    <row r="258" spans="1:10" x14ac:dyDescent="0.25">
      <c r="A258" s="14" t="s">
        <v>183</v>
      </c>
      <c r="B258" s="14" t="s">
        <v>10</v>
      </c>
      <c r="C258" s="15"/>
      <c r="D258" s="15"/>
      <c r="E258" s="15"/>
      <c r="F258" s="14" t="s">
        <v>10</v>
      </c>
      <c r="G258" s="15"/>
      <c r="H258" s="15"/>
      <c r="I258" s="15"/>
      <c r="J258" s="15"/>
    </row>
    <row r="259" spans="1:10" x14ac:dyDescent="0.25">
      <c r="A259" s="5" t="s">
        <v>184</v>
      </c>
      <c r="B259" s="5" t="s">
        <v>78</v>
      </c>
      <c r="C259" s="6">
        <v>4</v>
      </c>
      <c r="D259" s="6"/>
      <c r="E259" s="6">
        <f>C259*D259</f>
        <v>0</v>
      </c>
      <c r="F259" s="5" t="s">
        <v>10</v>
      </c>
      <c r="G259" s="6"/>
      <c r="H259" s="6">
        <f>C259*G259</f>
        <v>0</v>
      </c>
      <c r="I259" s="6">
        <f>D259+G259</f>
        <v>0</v>
      </c>
      <c r="J259" s="6">
        <f>E259+H259</f>
        <v>0</v>
      </c>
    </row>
    <row r="260" spans="1:10" x14ac:dyDescent="0.25">
      <c r="A260" s="14" t="s">
        <v>185</v>
      </c>
      <c r="B260" s="14" t="s">
        <v>10</v>
      </c>
      <c r="C260" s="15"/>
      <c r="D260" s="15"/>
      <c r="E260" s="15"/>
      <c r="F260" s="14" t="s">
        <v>10</v>
      </c>
      <c r="G260" s="15"/>
      <c r="H260" s="15"/>
      <c r="I260" s="15"/>
      <c r="J260" s="15"/>
    </row>
    <row r="261" spans="1:10" x14ac:dyDescent="0.25">
      <c r="A261" s="5" t="s">
        <v>177</v>
      </c>
      <c r="B261" s="5" t="s">
        <v>78</v>
      </c>
      <c r="C261" s="6">
        <v>28</v>
      </c>
      <c r="D261" s="6"/>
      <c r="E261" s="6">
        <f>C261*D261</f>
        <v>0</v>
      </c>
      <c r="F261" s="5" t="s">
        <v>10</v>
      </c>
      <c r="G261" s="6"/>
      <c r="H261" s="6">
        <f>C261*G261</f>
        <v>0</v>
      </c>
      <c r="I261" s="6">
        <f>D261+G261</f>
        <v>0</v>
      </c>
      <c r="J261" s="6">
        <f>E261+H261</f>
        <v>0</v>
      </c>
    </row>
    <row r="262" spans="1:10" x14ac:dyDescent="0.25">
      <c r="A262" s="5" t="s">
        <v>186</v>
      </c>
      <c r="B262" s="5" t="s">
        <v>78</v>
      </c>
      <c r="C262" s="6">
        <v>4</v>
      </c>
      <c r="D262" s="6"/>
      <c r="E262" s="6">
        <f>C262*D262</f>
        <v>0</v>
      </c>
      <c r="F262" s="5" t="s">
        <v>10</v>
      </c>
      <c r="G262" s="6"/>
      <c r="H262" s="6">
        <f>C262*G262</f>
        <v>0</v>
      </c>
      <c r="I262" s="6">
        <f>D262+G262</f>
        <v>0</v>
      </c>
      <c r="J262" s="6">
        <f>E262+H262</f>
        <v>0</v>
      </c>
    </row>
    <row r="263" spans="1:10" x14ac:dyDescent="0.25">
      <c r="A263" s="14" t="s">
        <v>187</v>
      </c>
      <c r="B263" s="14" t="s">
        <v>10</v>
      </c>
      <c r="C263" s="15"/>
      <c r="D263" s="15"/>
      <c r="E263" s="15"/>
      <c r="F263" s="14" t="s">
        <v>10</v>
      </c>
      <c r="G263" s="15"/>
      <c r="H263" s="15"/>
      <c r="I263" s="15"/>
      <c r="J263" s="15"/>
    </row>
    <row r="264" spans="1:10" x14ac:dyDescent="0.25">
      <c r="A264" s="5" t="s">
        <v>188</v>
      </c>
      <c r="B264" s="5" t="s">
        <v>124</v>
      </c>
      <c r="C264" s="6">
        <v>15</v>
      </c>
      <c r="D264" s="6"/>
      <c r="E264" s="6">
        <f>C264*D264</f>
        <v>0</v>
      </c>
      <c r="F264" s="5" t="s">
        <v>10</v>
      </c>
      <c r="G264" s="6"/>
      <c r="H264" s="6">
        <f>C264*G264</f>
        <v>0</v>
      </c>
      <c r="I264" s="6">
        <f>D264+G264</f>
        <v>0</v>
      </c>
      <c r="J264" s="6">
        <f>E264+H264</f>
        <v>0</v>
      </c>
    </row>
    <row r="265" spans="1:10" x14ac:dyDescent="0.25">
      <c r="A265" s="9" t="s">
        <v>189</v>
      </c>
      <c r="B265" s="9" t="s">
        <v>10</v>
      </c>
      <c r="C265" s="10"/>
      <c r="D265" s="10"/>
      <c r="E265" s="10">
        <f>SUM(E249:E264)</f>
        <v>0</v>
      </c>
      <c r="F265" s="9" t="s">
        <v>10</v>
      </c>
      <c r="G265" s="10"/>
      <c r="H265" s="10">
        <f>SUM(H249:H264)</f>
        <v>0</v>
      </c>
      <c r="I265" s="10"/>
      <c r="J265" s="10">
        <f>SUM(J249:J264)</f>
        <v>0</v>
      </c>
    </row>
  </sheetData>
  <printOptions horizontalCentered="1"/>
  <pageMargins left="0.70866141732283472" right="0.70866141732283472" top="1.1811023622047245" bottom="0.78740157480314965" header="0.51181102362204722" footer="0.31496062992125984"/>
  <pageSetup paperSize="9" scale="72" fitToHeight="0" orientation="landscape" r:id="rId1"/>
  <headerFooter>
    <oddHeader xml:space="preserve">&amp;L&amp;8Stavba:   Přístavba administrativního objektu KVOP, Údolní 39, 602 00 Brno
Objekt:  SO 03 – Hlavní stavební objekt
Investor: Kancelář veřejného ochránce práv,   Údolní 39, 602 00 Brno&amp;11
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jivitek</dc:creator>
  <cp:lastModifiedBy>DANEKL</cp:lastModifiedBy>
  <cp:lastPrinted>2017-01-11T11:48:59Z</cp:lastPrinted>
  <dcterms:created xsi:type="dcterms:W3CDTF">2017-01-05T22:51:31Z</dcterms:created>
  <dcterms:modified xsi:type="dcterms:W3CDTF">2017-05-29T12:39:27Z</dcterms:modified>
</cp:coreProperties>
</file>