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VZ\Administrace\MČ Praha 2 - elektřina\ZD+přílohy\Final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L5" i="1" l="1"/>
  <c r="K5" i="1"/>
  <c r="J5" i="1"/>
  <c r="I5" i="1"/>
  <c r="H7" i="1"/>
  <c r="H6" i="1"/>
  <c r="H5" i="1"/>
  <c r="H4" i="1"/>
  <c r="E9" i="1"/>
  <c r="E5" i="1"/>
  <c r="E4" i="1"/>
  <c r="H9" i="1" l="1"/>
  <c r="E6" i="1" l="1"/>
  <c r="E7" i="1"/>
  <c r="I7" i="1" s="1"/>
  <c r="J7" i="1" l="1"/>
  <c r="K7" i="1" s="1"/>
  <c r="L7" i="1" s="1"/>
  <c r="I9" i="1" l="1"/>
  <c r="J9" i="1" l="1"/>
  <c r="K9" i="1" s="1"/>
  <c r="L9" i="1" s="1"/>
  <c r="D8" i="1" l="1"/>
  <c r="D10" i="1" s="1"/>
  <c r="C8" i="1"/>
  <c r="C10" i="1" s="1"/>
  <c r="I6" i="1"/>
  <c r="I4" i="1"/>
  <c r="J6" i="1" l="1"/>
  <c r="I8" i="1"/>
  <c r="I10" i="1" s="1"/>
  <c r="J4" i="1"/>
  <c r="E8" i="1"/>
  <c r="E10" i="1" s="1"/>
  <c r="H8" i="1"/>
  <c r="H10" i="1" s="1"/>
  <c r="K6" i="1" l="1"/>
  <c r="L6" i="1" s="1"/>
  <c r="J8" i="1"/>
  <c r="J10" i="1" s="1"/>
  <c r="K4" i="1"/>
  <c r="L4" i="1" s="1"/>
  <c r="K8" i="1" l="1"/>
  <c r="K10" i="1" s="1"/>
  <c r="L8" i="1"/>
  <c r="L10" i="1" s="1"/>
</calcChain>
</file>

<file path=xl/sharedStrings.xml><?xml version="1.0" encoding="utf-8"?>
<sst xmlns="http://schemas.openxmlformats.org/spreadsheetml/2006/main" count="30" uniqueCount="24">
  <si>
    <t>sazba -produkt  (požadované)</t>
  </si>
  <si>
    <t>předpokládané množství odběru (MWh) v členění dle stávajícího stavu</t>
  </si>
  <si>
    <t>celková cena bez DPH (Kč)</t>
  </si>
  <si>
    <t>nízký tarif (NT)</t>
  </si>
  <si>
    <t>vysoký tarif (VT)</t>
  </si>
  <si>
    <t>odběr celkem</t>
  </si>
  <si>
    <t>vysoký tar. (VT)</t>
  </si>
  <si>
    <t>x</t>
  </si>
  <si>
    <t>celkem NN</t>
  </si>
  <si>
    <t>Daň z EE</t>
  </si>
  <si>
    <t>VN</t>
  </si>
  <si>
    <t>CELKEM NN + VN</t>
  </si>
  <si>
    <t>Množství objemu nízké napětí (NN) dle přílohy č. 1 ZD na období 24 měsíců</t>
  </si>
  <si>
    <t xml:space="preserve">C25d   </t>
  </si>
  <si>
    <t>C45d</t>
  </si>
  <si>
    <r>
      <rPr>
        <b/>
        <sz val="10"/>
        <rFont val="Verdana"/>
        <family val="2"/>
        <charset val="238"/>
      </rPr>
      <t xml:space="preserve">Příloha č. 2 - Rozpis ceny plnění - elektrická energie  </t>
    </r>
    <r>
      <rPr>
        <b/>
        <sz val="10"/>
        <color theme="0"/>
        <rFont val="Verdana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</si>
  <si>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uchazeči vyplní pouze světlě žluté pole</t>
  </si>
  <si>
    <t>jednotková  cena bez DPH (Kč/MWh)</t>
  </si>
  <si>
    <t>Výše DPH (Kč)</t>
  </si>
  <si>
    <t>Celková cena s daní z EE bez DPH</t>
  </si>
  <si>
    <t>celková cena včetně daně a DPH (Kč)</t>
  </si>
  <si>
    <t>C01d, C02d, C03d</t>
  </si>
  <si>
    <t>D02d</t>
  </si>
  <si>
    <t>Množství objemu vysokého napětí (VN) dle přílohy č. 1 ZD na období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</si>
</sst>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/>
    <xf numFmtId="2" fontId="1" fillId="0" borderId="12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7" borderId="3" xfId="0" applyFill="1" applyBorder="1"/>
    <xf numFmtId="0" fontId="1" fillId="4" borderId="11" xfId="0" applyFont="1" applyFill="1" applyBorder="1" applyAlignment="1">
      <alignment horizontal="center" vertical="center" wrapText="1"/>
    </xf>
    <xf numFmtId="2" fontId="1" fillId="7" borderId="1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2" fontId="1" fillId="6" borderId="11" xfId="0" applyNumberFormat="1" applyFont="1" applyFill="1" applyBorder="1" applyAlignment="1">
      <alignment horizontal="center" vertical="center" wrapText="1"/>
    </xf>
    <xf numFmtId="2" fontId="2" fillId="6" borderId="1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/>
    </xf>
    <xf numFmtId="2" fontId="2" fillId="6" borderId="12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2" fontId="6" fillId="5" borderId="8" xfId="0" applyNumberFormat="1" applyFont="1" applyFill="1" applyBorder="1" applyAlignment="1">
      <alignment horizontal="center" vertical="center" wrapText="1"/>
    </xf>
    <xf numFmtId="2" fontId="6" fillId="5" borderId="9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1" fillId="8" borderId="11" xfId="0" applyNumberFormat="1" applyFont="1" applyFill="1" applyBorder="1" applyAlignment="1">
      <alignment horizontal="center" vertical="center" wrapText="1"/>
    </xf>
    <xf numFmtId="164" fontId="1" fillId="8" borderId="11" xfId="0" applyNumberFormat="1" applyFont="1" applyFill="1" applyBorder="1" applyAlignment="1">
      <alignment horizontal="center" vertical="center" wrapText="1"/>
    </xf>
    <xf numFmtId="164" fontId="7" fillId="8" borderId="1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Normal="100" workbookViewId="0">
      <selection activeCell="E14" sqref="E14"/>
    </sheetView>
  </sheetViews>
  <sheetFormatPr defaultRowHeight="15" x14ac:dyDescent="0.25"/>
  <cols>
    <col min="1" max="1" width="23.42578125" customWidth="1"/>
    <col min="2" max="2" width="16.28515625" customWidth="1"/>
    <col min="3" max="3" width="11" bestFit="1" customWidth="1"/>
    <col min="4" max="4" width="10" bestFit="1" customWidth="1"/>
    <col min="5" max="5" width="17.7109375" customWidth="1"/>
    <col min="6" max="7" width="9.7109375" bestFit="1" customWidth="1"/>
    <col min="8" max="8" width="17.7109375" customWidth="1"/>
    <col min="9" max="9" width="12.5703125" customWidth="1"/>
    <col min="10" max="10" width="13.42578125" customWidth="1"/>
    <col min="11" max="11" width="13" customWidth="1"/>
    <col min="12" max="12" width="14" customWidth="1"/>
  </cols>
  <sheetData>
    <row r="1" spans="1:12" ht="43.5" customHeight="1" thickBot="1" x14ac:dyDescent="0.3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36.75" customHeight="1" x14ac:dyDescent="0.25">
      <c r="A2" s="33"/>
      <c r="B2" s="35" t="s">
        <v>0</v>
      </c>
      <c r="C2" s="37" t="s">
        <v>1</v>
      </c>
      <c r="D2" s="37"/>
      <c r="E2" s="37"/>
      <c r="F2" s="37" t="s">
        <v>17</v>
      </c>
      <c r="G2" s="37"/>
      <c r="H2" s="37" t="s">
        <v>2</v>
      </c>
      <c r="I2" s="37" t="s">
        <v>9</v>
      </c>
      <c r="J2" s="37" t="s">
        <v>19</v>
      </c>
      <c r="K2" s="37" t="s">
        <v>18</v>
      </c>
      <c r="L2" s="39" t="s">
        <v>20</v>
      </c>
    </row>
    <row r="3" spans="1:12" ht="38.25" x14ac:dyDescent="0.25">
      <c r="A3" s="34"/>
      <c r="B3" s="36"/>
      <c r="C3" s="23" t="s">
        <v>3</v>
      </c>
      <c r="D3" s="23" t="s">
        <v>4</v>
      </c>
      <c r="E3" s="23" t="s">
        <v>5</v>
      </c>
      <c r="F3" s="23" t="s">
        <v>3</v>
      </c>
      <c r="G3" s="23" t="s">
        <v>6</v>
      </c>
      <c r="H3" s="38"/>
      <c r="I3" s="38"/>
      <c r="J3" s="38"/>
      <c r="K3" s="38"/>
      <c r="L3" s="40"/>
    </row>
    <row r="4" spans="1:12" ht="30" customHeight="1" x14ac:dyDescent="0.25">
      <c r="A4" s="27" t="s">
        <v>12</v>
      </c>
      <c r="B4" s="9" t="s">
        <v>21</v>
      </c>
      <c r="C4" s="25" t="s">
        <v>7</v>
      </c>
      <c r="D4" s="5">
        <v>2774.67</v>
      </c>
      <c r="E4" s="5">
        <f>D4</f>
        <v>2774.67</v>
      </c>
      <c r="F4" s="24" t="s">
        <v>7</v>
      </c>
      <c r="G4" s="10"/>
      <c r="H4" s="11">
        <f>D4*G4</f>
        <v>0</v>
      </c>
      <c r="I4" s="11">
        <f>E4*28.3</f>
        <v>78523.161000000007</v>
      </c>
      <c r="J4" s="11">
        <f>H4+I4</f>
        <v>78523.161000000007</v>
      </c>
      <c r="K4" s="11">
        <f>J4*0.21</f>
        <v>16489.863810000003</v>
      </c>
      <c r="L4" s="4">
        <f>J4+K4</f>
        <v>95013.024810000003</v>
      </c>
    </row>
    <row r="5" spans="1:12" ht="30" customHeight="1" x14ac:dyDescent="0.25">
      <c r="A5" s="27"/>
      <c r="B5" s="9" t="s">
        <v>22</v>
      </c>
      <c r="C5" s="25" t="s">
        <v>7</v>
      </c>
      <c r="D5" s="5">
        <v>8.51</v>
      </c>
      <c r="E5" s="5">
        <f>D5</f>
        <v>8.51</v>
      </c>
      <c r="F5" s="24" t="s">
        <v>7</v>
      </c>
      <c r="G5" s="10"/>
      <c r="H5" s="11">
        <f t="shared" ref="H5" si="0">D5*G5</f>
        <v>0</v>
      </c>
      <c r="I5" s="11">
        <f>E5*28.3</f>
        <v>240.833</v>
      </c>
      <c r="J5" s="11">
        <f>H5+I5</f>
        <v>240.833</v>
      </c>
      <c r="K5" s="11">
        <f>J5*0.21</f>
        <v>50.574929999999995</v>
      </c>
      <c r="L5" s="4">
        <f>J5+K5</f>
        <v>291.40792999999996</v>
      </c>
    </row>
    <row r="6" spans="1:12" ht="30" customHeight="1" x14ac:dyDescent="0.25">
      <c r="A6" s="27"/>
      <c r="B6" s="9" t="s">
        <v>13</v>
      </c>
      <c r="C6" s="5">
        <v>150.47999999999999</v>
      </c>
      <c r="D6" s="5">
        <v>484.96</v>
      </c>
      <c r="E6" s="5">
        <f t="shared" ref="E6:E7" si="1">C6+D6</f>
        <v>635.43999999999994</v>
      </c>
      <c r="F6" s="10"/>
      <c r="G6" s="10"/>
      <c r="H6" s="11">
        <f>C6*F6+D6*G6</f>
        <v>0</v>
      </c>
      <c r="I6" s="11">
        <f t="shared" ref="I6:I9" si="2">E6*28.3</f>
        <v>17982.951999999997</v>
      </c>
      <c r="J6" s="11">
        <f>H6+I6</f>
        <v>17982.951999999997</v>
      </c>
      <c r="K6" s="11">
        <f t="shared" ref="K6:K9" si="3">J6*0.21</f>
        <v>3776.4199199999994</v>
      </c>
      <c r="L6" s="4">
        <f t="shared" ref="L6:L9" si="4">J6+K6</f>
        <v>21759.371919999998</v>
      </c>
    </row>
    <row r="7" spans="1:12" ht="30" customHeight="1" x14ac:dyDescent="0.25">
      <c r="A7" s="27"/>
      <c r="B7" s="9" t="s">
        <v>14</v>
      </c>
      <c r="C7" s="5">
        <v>96.39</v>
      </c>
      <c r="D7" s="5">
        <v>11.39</v>
      </c>
      <c r="E7" s="5">
        <f t="shared" si="1"/>
        <v>107.78</v>
      </c>
      <c r="F7" s="10"/>
      <c r="G7" s="10"/>
      <c r="H7" s="11">
        <f>C7*F7+D7*G7</f>
        <v>0</v>
      </c>
      <c r="I7" s="11">
        <f t="shared" si="2"/>
        <v>3050.174</v>
      </c>
      <c r="J7" s="11">
        <f>H7+I7</f>
        <v>3050.174</v>
      </c>
      <c r="K7" s="11">
        <f t="shared" si="3"/>
        <v>640.53653999999995</v>
      </c>
      <c r="L7" s="4">
        <f t="shared" si="4"/>
        <v>3690.71054</v>
      </c>
    </row>
    <row r="8" spans="1:12" x14ac:dyDescent="0.25">
      <c r="A8" s="28" t="s">
        <v>8</v>
      </c>
      <c r="B8" s="29"/>
      <c r="C8" s="12">
        <f>SUM(C4:C7)</f>
        <v>246.87</v>
      </c>
      <c r="D8" s="12">
        <f>SUM(D4:D7)</f>
        <v>3279.53</v>
      </c>
      <c r="E8" s="12">
        <f>SUM(E4:E7)</f>
        <v>3526.4000000000005</v>
      </c>
      <c r="F8" s="13"/>
      <c r="G8" s="13"/>
      <c r="H8" s="14">
        <f>SUM(H4:H7)</f>
        <v>0</v>
      </c>
      <c r="I8" s="14">
        <f>SUM(I4:I7)</f>
        <v>99797.119999999995</v>
      </c>
      <c r="J8" s="14">
        <f>SUM(J4:J7)</f>
        <v>99797.119999999995</v>
      </c>
      <c r="K8" s="14">
        <f>SUM(K4:K7)</f>
        <v>20957.395200000003</v>
      </c>
      <c r="L8" s="16">
        <f>SUM(L4:L7)</f>
        <v>120754.51519999999</v>
      </c>
    </row>
    <row r="9" spans="1:12" ht="51" x14ac:dyDescent="0.25">
      <c r="A9" s="17" t="s">
        <v>23</v>
      </c>
      <c r="B9" s="9" t="s">
        <v>10</v>
      </c>
      <c r="C9" s="26" t="s">
        <v>7</v>
      </c>
      <c r="D9" s="5">
        <v>2375.46</v>
      </c>
      <c r="E9" s="15">
        <f>D9</f>
        <v>2375.46</v>
      </c>
      <c r="F9" s="24" t="s">
        <v>7</v>
      </c>
      <c r="G9" s="10"/>
      <c r="H9" s="11">
        <f>D9*G9</f>
        <v>0</v>
      </c>
      <c r="I9" s="11">
        <f t="shared" si="2"/>
        <v>67225.517999999996</v>
      </c>
      <c r="J9" s="11">
        <f>H9+I9</f>
        <v>67225.517999999996</v>
      </c>
      <c r="K9" s="11">
        <f t="shared" si="3"/>
        <v>14117.358779999999</v>
      </c>
      <c r="L9" s="4">
        <f t="shared" si="4"/>
        <v>81342.876779999991</v>
      </c>
    </row>
    <row r="10" spans="1:12" ht="15.75" thickBot="1" x14ac:dyDescent="0.3">
      <c r="A10" s="18" t="s">
        <v>11</v>
      </c>
      <c r="B10" s="19"/>
      <c r="C10" s="20">
        <f>SUM(C8:C9)</f>
        <v>246.87</v>
      </c>
      <c r="D10" s="20">
        <f>SUM(D8:D9)</f>
        <v>5654.99</v>
      </c>
      <c r="E10" s="20">
        <f>SUM(E8:E9)</f>
        <v>5901.8600000000006</v>
      </c>
      <c r="F10" s="19"/>
      <c r="G10" s="19"/>
      <c r="H10" s="21">
        <f>SUM(H8:H9)</f>
        <v>0</v>
      </c>
      <c r="I10" s="21">
        <f>SUM(I8:I9)</f>
        <v>167022.63799999998</v>
      </c>
      <c r="J10" s="21">
        <f>SUM(J8:J9)</f>
        <v>167022.63799999998</v>
      </c>
      <c r="K10" s="21">
        <f>SUM(K8:K9)</f>
        <v>35074.753980000001</v>
      </c>
      <c r="L10" s="22">
        <f>SUM(L8:L9)</f>
        <v>202097.39197999999</v>
      </c>
    </row>
    <row r="11" spans="1:12" ht="15.75" thickBot="1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75" thickBot="1" x14ac:dyDescent="0.3">
      <c r="A12" s="6" t="s">
        <v>16</v>
      </c>
      <c r="B12" s="7"/>
      <c r="C12" s="8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12">
    <mergeCell ref="A4:A7"/>
    <mergeCell ref="A8:B8"/>
    <mergeCell ref="A1:L1"/>
    <mergeCell ref="A2:A3"/>
    <mergeCell ref="B2:B3"/>
    <mergeCell ref="C2:E2"/>
    <mergeCell ref="F2:G2"/>
    <mergeCell ref="H2:H3"/>
    <mergeCell ref="K2:K3"/>
    <mergeCell ref="L2:L3"/>
    <mergeCell ref="I2:I3"/>
    <mergeCell ref="J2:J3"/>
  </mergeCells>
  <pageMargins left="0.51181102362204722" right="0.51181102362204722" top="0.78740157480314965" bottom="0.78740157480314965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Sadilkova</cp:lastModifiedBy>
  <cp:lastPrinted>2015-05-19T09:08:56Z</cp:lastPrinted>
  <dcterms:created xsi:type="dcterms:W3CDTF">2013-04-02T10:44:02Z</dcterms:created>
  <dcterms:modified xsi:type="dcterms:W3CDTF">2015-06-23T08:06:04Z</dcterms:modified>
</cp:coreProperties>
</file>